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520" windowHeight="9120" activeTab="0"/>
  </bookViews>
  <sheets>
    <sheet name="师范" sheetId="1" r:id="rId1"/>
    <sheet name="商贸" sheetId="2" r:id="rId2"/>
    <sheet name="理工" sheetId="3" r:id="rId3"/>
    <sheet name="医学部" sheetId="4" r:id="rId4"/>
    <sheet name="农学部（退休）" sheetId="5" r:id="rId5"/>
    <sheet name="农学部（教职工）" sheetId="6" r:id="rId6"/>
  </sheets>
  <definedNames>
    <definedName name="_xlnm.Print_Area" localSheetId="2">'理工'!$A$1:$L$118</definedName>
    <definedName name="_xlnm.Print_Titles" localSheetId="5">'农学部（教职工）'!$1:$4</definedName>
    <definedName name="_xlnm.Print_Titles" localSheetId="4">'农学部（退休）'!$1:$4</definedName>
  </definedNames>
  <calcPr fullCalcOnLoad="1"/>
</workbook>
</file>

<file path=xl/sharedStrings.xml><?xml version="1.0" encoding="utf-8"?>
<sst xmlns="http://schemas.openxmlformats.org/spreadsheetml/2006/main" count="3052" uniqueCount="1521">
  <si>
    <t>郑建民</t>
  </si>
  <si>
    <t>刘积源</t>
  </si>
  <si>
    <t>匡兴淮</t>
  </si>
  <si>
    <t>周秀沐</t>
  </si>
  <si>
    <t>黄文贤</t>
  </si>
  <si>
    <t>蔡守林</t>
  </si>
  <si>
    <t>周豪</t>
  </si>
  <si>
    <t>周进柏</t>
  </si>
  <si>
    <t>8863/20912</t>
  </si>
  <si>
    <t>1572/744</t>
  </si>
  <si>
    <t>9096/22577</t>
  </si>
  <si>
    <t>1614/800</t>
  </si>
  <si>
    <t>梁松秋</t>
  </si>
  <si>
    <t>王焕德</t>
  </si>
  <si>
    <t>唐祝英</t>
  </si>
  <si>
    <t>郑贤陆</t>
  </si>
  <si>
    <t>王川才</t>
  </si>
  <si>
    <t>成和平</t>
  </si>
  <si>
    <t>李解元</t>
  </si>
  <si>
    <t>汤北齐</t>
  </si>
  <si>
    <t>何太泉</t>
  </si>
  <si>
    <t>总计</t>
  </si>
  <si>
    <t>1901</t>
  </si>
  <si>
    <t>1903</t>
  </si>
  <si>
    <t>1904</t>
  </si>
  <si>
    <t>1905</t>
  </si>
  <si>
    <t>1906</t>
  </si>
  <si>
    <t>1909</t>
  </si>
  <si>
    <t>1910</t>
  </si>
  <si>
    <t>2001</t>
  </si>
  <si>
    <t>2003</t>
  </si>
  <si>
    <t>2004</t>
  </si>
  <si>
    <t>2005</t>
  </si>
  <si>
    <t>2006</t>
  </si>
  <si>
    <t>2007</t>
  </si>
  <si>
    <t>2008</t>
  </si>
  <si>
    <t>2009</t>
  </si>
  <si>
    <t>2010</t>
  </si>
  <si>
    <t>2101</t>
  </si>
  <si>
    <t>2103</t>
  </si>
  <si>
    <t>2104</t>
  </si>
  <si>
    <t>2105</t>
  </si>
  <si>
    <t>2106</t>
  </si>
  <si>
    <t>2107</t>
  </si>
  <si>
    <t>2108</t>
  </si>
  <si>
    <t>2109</t>
  </si>
  <si>
    <t>2110</t>
  </si>
  <si>
    <t>2201</t>
  </si>
  <si>
    <t>2203</t>
  </si>
  <si>
    <t>2204</t>
  </si>
  <si>
    <t>2205</t>
  </si>
  <si>
    <t>2206</t>
  </si>
  <si>
    <t>2207</t>
  </si>
  <si>
    <t>2208</t>
  </si>
  <si>
    <t>2209</t>
  </si>
  <si>
    <t>2210</t>
  </si>
  <si>
    <t>111</t>
  </si>
  <si>
    <t>112</t>
  </si>
  <si>
    <t>113</t>
  </si>
  <si>
    <t>114</t>
  </si>
  <si>
    <t>115</t>
  </si>
  <si>
    <t>116</t>
  </si>
  <si>
    <t>117</t>
  </si>
  <si>
    <t>118</t>
  </si>
  <si>
    <t>211</t>
  </si>
  <si>
    <t>212</t>
  </si>
  <si>
    <t>213</t>
  </si>
  <si>
    <t>214</t>
  </si>
  <si>
    <t>215</t>
  </si>
  <si>
    <t>216</t>
  </si>
  <si>
    <t>217</t>
  </si>
  <si>
    <t>218</t>
  </si>
  <si>
    <t>311</t>
  </si>
  <si>
    <t>312</t>
  </si>
  <si>
    <t>313</t>
  </si>
  <si>
    <t>314</t>
  </si>
  <si>
    <t>315</t>
  </si>
  <si>
    <t>316</t>
  </si>
  <si>
    <t>317</t>
  </si>
  <si>
    <t>318</t>
  </si>
  <si>
    <t>未住</t>
  </si>
  <si>
    <t>402</t>
  </si>
  <si>
    <t>411</t>
  </si>
  <si>
    <t>412</t>
  </si>
  <si>
    <t>413</t>
  </si>
  <si>
    <t>414</t>
  </si>
  <si>
    <t>415</t>
  </si>
  <si>
    <t>416</t>
  </si>
  <si>
    <t>417</t>
  </si>
  <si>
    <t>418</t>
  </si>
  <si>
    <t>502</t>
  </si>
  <si>
    <t>511</t>
  </si>
  <si>
    <t>512</t>
  </si>
  <si>
    <t>513</t>
  </si>
  <si>
    <t>514</t>
  </si>
  <si>
    <t>515</t>
  </si>
  <si>
    <t>516</t>
  </si>
  <si>
    <t>517</t>
  </si>
  <si>
    <t>518</t>
  </si>
  <si>
    <r>
      <t>周进遂</t>
    </r>
    <r>
      <rPr>
        <sz val="11"/>
        <rFont val="Times New Roman"/>
        <family val="1"/>
      </rPr>
      <t xml:space="preserve"> </t>
    </r>
  </si>
  <si>
    <t>章静文</t>
  </si>
  <si>
    <t>唐  剑</t>
  </si>
  <si>
    <t>莫铁军</t>
  </si>
  <si>
    <t>吴智文</t>
  </si>
  <si>
    <t>龙凤姣</t>
  </si>
  <si>
    <t>钱华宁</t>
  </si>
  <si>
    <t>蒋荣英</t>
  </si>
  <si>
    <t xml:space="preserve">蔡  民 </t>
  </si>
  <si>
    <t>张  伟</t>
  </si>
  <si>
    <t>全爱清</t>
  </si>
  <si>
    <t>周亚菲</t>
  </si>
  <si>
    <t>蒋小军</t>
  </si>
  <si>
    <t>欧国柱</t>
  </si>
  <si>
    <t>赵金柳</t>
  </si>
  <si>
    <t>汤新芳</t>
  </si>
  <si>
    <t>郑伟霞</t>
  </si>
  <si>
    <t>唐圣卓</t>
  </si>
  <si>
    <t>李柏灵</t>
  </si>
  <si>
    <t>尹光峦</t>
  </si>
  <si>
    <t>雷文</t>
  </si>
  <si>
    <t>寇明大</t>
  </si>
  <si>
    <t>张朝亮</t>
  </si>
  <si>
    <t>陈海燕</t>
  </si>
  <si>
    <t>陈  齐</t>
  </si>
  <si>
    <t>周旭婷</t>
  </si>
  <si>
    <t>杨和林</t>
  </si>
  <si>
    <t>永州职业技术学院师范校区职工住宅用电数与金额登记表</t>
  </si>
  <si>
    <t>郑巧玲</t>
  </si>
  <si>
    <t>邓位华</t>
  </si>
  <si>
    <t>刘东方</t>
  </si>
  <si>
    <t>王祚昌</t>
  </si>
  <si>
    <t>何首锋</t>
  </si>
  <si>
    <t>彭书武</t>
  </si>
  <si>
    <t>伍希言</t>
  </si>
  <si>
    <t>艾玉坤</t>
  </si>
  <si>
    <t>唐玉虎</t>
  </si>
  <si>
    <t>唐和庆</t>
  </si>
  <si>
    <t>刘军跃</t>
  </si>
  <si>
    <t xml:space="preserve"> 蒋绍武 </t>
  </si>
  <si>
    <t>唐爱秀</t>
  </si>
  <si>
    <t>张官妹</t>
  </si>
  <si>
    <t>钱典新</t>
  </si>
  <si>
    <t>蔡石山</t>
  </si>
  <si>
    <r>
      <t>吴卫明</t>
    </r>
    <r>
      <rPr>
        <sz val="11"/>
        <rFont val="Times New Roman"/>
        <family val="1"/>
      </rPr>
      <t xml:space="preserve"> </t>
    </r>
  </si>
  <si>
    <t>702</t>
  </si>
  <si>
    <t>711</t>
  </si>
  <si>
    <t>712</t>
  </si>
  <si>
    <t>713</t>
  </si>
  <si>
    <t>714</t>
  </si>
  <si>
    <t>715</t>
  </si>
  <si>
    <t>716</t>
  </si>
  <si>
    <t>717</t>
  </si>
  <si>
    <t>718</t>
  </si>
  <si>
    <t>胡彩业</t>
  </si>
  <si>
    <t>周晓艺</t>
  </si>
  <si>
    <t>802</t>
  </si>
  <si>
    <t>811</t>
  </si>
  <si>
    <t>812</t>
  </si>
  <si>
    <t>813</t>
  </si>
  <si>
    <t>814</t>
  </si>
  <si>
    <t>815</t>
  </si>
  <si>
    <t>816</t>
  </si>
  <si>
    <t>817</t>
  </si>
  <si>
    <t>818</t>
  </si>
  <si>
    <t>李大伟</t>
  </si>
  <si>
    <t>周又强</t>
  </si>
  <si>
    <t>911</t>
  </si>
  <si>
    <t>912</t>
  </si>
  <si>
    <t>913</t>
  </si>
  <si>
    <t>914</t>
  </si>
  <si>
    <t>915</t>
  </si>
  <si>
    <t>916</t>
  </si>
  <si>
    <t>917</t>
  </si>
  <si>
    <t>918</t>
  </si>
  <si>
    <t>102</t>
  </si>
  <si>
    <t>302</t>
  </si>
  <si>
    <r>
      <t>503</t>
    </r>
  </si>
  <si>
    <r>
      <t>505</t>
    </r>
  </si>
  <si>
    <r>
      <t>507</t>
    </r>
  </si>
  <si>
    <r>
      <t>509</t>
    </r>
  </si>
  <si>
    <r>
      <t>511</t>
    </r>
  </si>
  <si>
    <r>
      <t>513</t>
    </r>
  </si>
  <si>
    <r>
      <t>515</t>
    </r>
  </si>
  <si>
    <r>
      <t>517</t>
    </r>
  </si>
  <si>
    <t>902</t>
  </si>
  <si>
    <t>1002</t>
  </si>
  <si>
    <t>1011</t>
  </si>
  <si>
    <t>1012</t>
  </si>
  <si>
    <t>1013</t>
  </si>
  <si>
    <t>邓宗球</t>
  </si>
  <si>
    <t>赵定球</t>
  </si>
  <si>
    <t>李全保</t>
  </si>
  <si>
    <t>李仲恕</t>
  </si>
  <si>
    <t>何立耘</t>
  </si>
  <si>
    <t>雷祝祥</t>
  </si>
  <si>
    <t>高富仁</t>
  </si>
  <si>
    <t>吕定平</t>
  </si>
  <si>
    <t>胡显立</t>
  </si>
  <si>
    <t>周忠诚</t>
  </si>
  <si>
    <t>陈峦英</t>
  </si>
  <si>
    <t>管  文</t>
  </si>
  <si>
    <t>钟志松</t>
  </si>
  <si>
    <t>冯志云</t>
  </si>
  <si>
    <t>邹社初</t>
  </si>
  <si>
    <t>冀通祥</t>
  </si>
  <si>
    <t>刘小英</t>
  </si>
  <si>
    <t>阳台</t>
  </si>
  <si>
    <t>卧室</t>
  </si>
  <si>
    <t>谢交彪、郭时明</t>
  </si>
  <si>
    <t>胡海</t>
  </si>
  <si>
    <t>邓小善</t>
  </si>
  <si>
    <t>王建军</t>
  </si>
  <si>
    <t>杨智庭</t>
  </si>
  <si>
    <t>蒋永根</t>
  </si>
  <si>
    <t>周玲</t>
  </si>
  <si>
    <t>602</t>
  </si>
  <si>
    <t>杂房</t>
  </si>
  <si>
    <t>陈海军</t>
  </si>
  <si>
    <t>阳台</t>
  </si>
  <si>
    <t>卧室</t>
  </si>
  <si>
    <t>1112</t>
  </si>
  <si>
    <t>1113</t>
  </si>
  <si>
    <t>1114</t>
  </si>
  <si>
    <t>1115</t>
  </si>
  <si>
    <t>1116</t>
  </si>
  <si>
    <t>1117</t>
  </si>
  <si>
    <t>1118</t>
  </si>
  <si>
    <t>李元雄</t>
  </si>
  <si>
    <t>段斌</t>
  </si>
  <si>
    <t>王理君</t>
  </si>
  <si>
    <t>1402</t>
  </si>
  <si>
    <t>刘薇张芝慧</t>
  </si>
  <si>
    <t>319</t>
  </si>
  <si>
    <t>320</t>
  </si>
  <si>
    <t>蒋国生</t>
  </si>
  <si>
    <t>夏三鳌</t>
  </si>
  <si>
    <t>卢朝军</t>
  </si>
  <si>
    <t>张兴安</t>
  </si>
  <si>
    <t>永州职业技术学院农学部职工住宅用水电数与金额登记表</t>
  </si>
  <si>
    <t>单位：度吨元</t>
  </si>
  <si>
    <t xml:space="preserve">    第     页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</si>
  <si>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</si>
  <si>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</si>
  <si>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</si>
  <si>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</si>
  <si>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</si>
  <si>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</si>
  <si>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</si>
  <si>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</si>
  <si>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</si>
  <si>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电</t>
  </si>
  <si>
    <t>水</t>
  </si>
  <si>
    <t>合计</t>
  </si>
  <si>
    <t>101</t>
  </si>
  <si>
    <t>王建群</t>
  </si>
  <si>
    <t>唐向军</t>
  </si>
  <si>
    <t>雷军湘</t>
  </si>
  <si>
    <t>3人</t>
  </si>
  <si>
    <t>1人</t>
  </si>
  <si>
    <t>胡钟仁</t>
  </si>
  <si>
    <t>周芳俭</t>
  </si>
  <si>
    <t>卿国林</t>
  </si>
  <si>
    <t>李吉富</t>
  </si>
  <si>
    <t>周玉凤</t>
  </si>
  <si>
    <t>蒋亚平</t>
  </si>
  <si>
    <t>张海英</t>
  </si>
  <si>
    <t>唐新霖</t>
  </si>
  <si>
    <t>杨荣忠</t>
  </si>
  <si>
    <t>邓洁</t>
  </si>
  <si>
    <t>王阳林</t>
  </si>
  <si>
    <t>欧凌胜</t>
  </si>
  <si>
    <t>周四芳</t>
  </si>
  <si>
    <t>201</t>
  </si>
  <si>
    <t>李新秀</t>
  </si>
  <si>
    <t>202</t>
  </si>
  <si>
    <t>唐爱武</t>
  </si>
  <si>
    <t>秦润华</t>
  </si>
  <si>
    <t>张义武</t>
  </si>
  <si>
    <t>蒋宁</t>
  </si>
  <si>
    <t>袁延生</t>
  </si>
  <si>
    <t>刘敏</t>
  </si>
  <si>
    <t>唐炜平</t>
  </si>
  <si>
    <t>雷鸣</t>
  </si>
  <si>
    <t>王维</t>
  </si>
  <si>
    <t>谢永林</t>
  </si>
  <si>
    <t>蒋群君</t>
  </si>
  <si>
    <t>刘晶镭</t>
  </si>
  <si>
    <t>彭少华</t>
  </si>
  <si>
    <t>曾丽</t>
  </si>
  <si>
    <t>301</t>
  </si>
  <si>
    <t>燕俊全</t>
  </si>
  <si>
    <t>302</t>
  </si>
  <si>
    <t>张昭宇</t>
  </si>
  <si>
    <t>秦龙</t>
  </si>
  <si>
    <t>唐丽芳</t>
  </si>
  <si>
    <t>唐毅</t>
  </si>
  <si>
    <t>蒋恒</t>
  </si>
  <si>
    <t>吴海波</t>
  </si>
  <si>
    <t>匡卫东</t>
  </si>
  <si>
    <t>刘艳满</t>
  </si>
  <si>
    <t>魏芳华</t>
  </si>
  <si>
    <t>黎耘</t>
  </si>
  <si>
    <t>唐凯</t>
  </si>
  <si>
    <t>唐明春</t>
  </si>
  <si>
    <t>毛辉斌</t>
  </si>
  <si>
    <t>刘凤</t>
  </si>
  <si>
    <t>刘静</t>
  </si>
  <si>
    <t>黄亚力</t>
  </si>
  <si>
    <t>刘一帆</t>
  </si>
  <si>
    <t>401</t>
  </si>
  <si>
    <t>郑锦</t>
  </si>
  <si>
    <t>402</t>
  </si>
  <si>
    <t>尹颖</t>
  </si>
  <si>
    <t>朱雪志</t>
  </si>
  <si>
    <t>黄绿荷</t>
  </si>
  <si>
    <t>张森</t>
  </si>
  <si>
    <t>黄文新</t>
  </si>
  <si>
    <t>李满林</t>
  </si>
  <si>
    <t>黄营满</t>
  </si>
  <si>
    <t>秦永亮</t>
  </si>
  <si>
    <t>盘晓娟</t>
  </si>
  <si>
    <t>贺斌</t>
  </si>
  <si>
    <t>蒋琳</t>
  </si>
  <si>
    <t>黄亚俐</t>
  </si>
  <si>
    <t>502</t>
  </si>
  <si>
    <t>唐晓民</t>
  </si>
  <si>
    <t>蒋艳华</t>
  </si>
  <si>
    <t>刘柱文</t>
  </si>
  <si>
    <t>彭田元</t>
  </si>
  <si>
    <t>李新飞</t>
  </si>
  <si>
    <t>李德良</t>
  </si>
  <si>
    <t>董红霞</t>
  </si>
  <si>
    <t>周政华</t>
  </si>
  <si>
    <t>郑亚琳</t>
  </si>
  <si>
    <t>廖建华</t>
  </si>
  <si>
    <t>柏叶</t>
  </si>
  <si>
    <t>卿利军</t>
  </si>
  <si>
    <t>卿宏禹</t>
  </si>
  <si>
    <t>莫志军</t>
  </si>
  <si>
    <t>邓传生</t>
  </si>
  <si>
    <t>钟学云</t>
  </si>
  <si>
    <t>唐小芬</t>
  </si>
  <si>
    <t>张华林</t>
  </si>
  <si>
    <t>马辉</t>
  </si>
  <si>
    <t>刘成</t>
  </si>
  <si>
    <t>罗松涛</t>
  </si>
  <si>
    <t>周柏芳</t>
  </si>
  <si>
    <t>刘将军</t>
  </si>
  <si>
    <t>郑陶生</t>
  </si>
  <si>
    <t>蒋明华</t>
  </si>
  <si>
    <t>黄杰河</t>
  </si>
  <si>
    <t>曾忠平</t>
  </si>
  <si>
    <t>欧阳群宏</t>
  </si>
  <si>
    <t>唐冬生</t>
  </si>
  <si>
    <t>宋峥嵘</t>
  </si>
  <si>
    <t>周满芳</t>
  </si>
  <si>
    <t>701</t>
  </si>
  <si>
    <t>黄建华</t>
  </si>
  <si>
    <t>702</t>
  </si>
  <si>
    <t>罗江南</t>
  </si>
  <si>
    <t>王平</t>
  </si>
  <si>
    <t>彭建宇</t>
  </si>
  <si>
    <t>李怀福</t>
  </si>
  <si>
    <t>朱厚金</t>
  </si>
  <si>
    <t>彭永忠</t>
  </si>
  <si>
    <t>钟巧生</t>
  </si>
  <si>
    <t>陈松明</t>
  </si>
  <si>
    <t>于桂阳</t>
  </si>
  <si>
    <t>蒋艾青</t>
  </si>
  <si>
    <t>周美容</t>
  </si>
  <si>
    <t>卿永</t>
  </si>
  <si>
    <t>冯德辉</t>
  </si>
  <si>
    <t>801</t>
  </si>
  <si>
    <t>802</t>
  </si>
  <si>
    <t>唐伟</t>
  </si>
  <si>
    <t>段贵平</t>
  </si>
  <si>
    <t>周云芝</t>
  </si>
  <si>
    <t>黄武光</t>
  </si>
  <si>
    <t>桂明</t>
  </si>
  <si>
    <t>李勇辉</t>
  </si>
  <si>
    <t>曹太和</t>
  </si>
  <si>
    <t>文向多</t>
  </si>
  <si>
    <t>曾忠文</t>
  </si>
  <si>
    <t>吕致丹</t>
  </si>
  <si>
    <t>李贵雄</t>
  </si>
  <si>
    <t>胡小三</t>
  </si>
  <si>
    <t>周文辉</t>
  </si>
  <si>
    <t>赵艳凤</t>
  </si>
  <si>
    <t>周顺和</t>
  </si>
  <si>
    <t>雷宜军</t>
  </si>
  <si>
    <t>901</t>
  </si>
  <si>
    <t>陈格兰</t>
  </si>
  <si>
    <t>902</t>
  </si>
  <si>
    <t>窦铁生</t>
  </si>
  <si>
    <t>周宏国</t>
  </si>
  <si>
    <t>周建华</t>
  </si>
  <si>
    <t>朱仁华</t>
  </si>
  <si>
    <t>邓国文</t>
  </si>
  <si>
    <t>杨四秀</t>
  </si>
  <si>
    <t>洪勇</t>
  </si>
  <si>
    <t>龙冰雁</t>
  </si>
  <si>
    <t>李君</t>
  </si>
  <si>
    <t>唐三定</t>
  </si>
  <si>
    <t>罗秀芳</t>
  </si>
  <si>
    <t>肖守斌</t>
  </si>
  <si>
    <t>黄义君</t>
  </si>
  <si>
    <t>1001</t>
  </si>
  <si>
    <t>1002</t>
  </si>
  <si>
    <t>张昊</t>
  </si>
  <si>
    <t>裴有为</t>
  </si>
  <si>
    <t>覃开权</t>
  </si>
  <si>
    <t>周芳</t>
  </si>
  <si>
    <t>樊艳君</t>
  </si>
  <si>
    <t>陈文辉</t>
  </si>
  <si>
    <t>黎芳</t>
  </si>
  <si>
    <t>骆文俊</t>
  </si>
  <si>
    <t>邓传秀</t>
  </si>
  <si>
    <t>郑卫国</t>
  </si>
  <si>
    <t>唐长辉</t>
  </si>
  <si>
    <t>向国玲</t>
  </si>
  <si>
    <t>何平</t>
  </si>
  <si>
    <t>唐良勇</t>
  </si>
  <si>
    <t>陈艳</t>
  </si>
  <si>
    <t>鲁卓</t>
  </si>
  <si>
    <t>何平（小）</t>
  </si>
  <si>
    <t>唐涛</t>
  </si>
  <si>
    <t>李刚</t>
  </si>
  <si>
    <t>梁文旭</t>
  </si>
  <si>
    <t>雷冰</t>
  </si>
  <si>
    <t>周科春</t>
  </si>
  <si>
    <t>孙建国</t>
  </si>
  <si>
    <t>高仙</t>
  </si>
  <si>
    <t>吕海英</t>
  </si>
  <si>
    <t>蒋文华</t>
  </si>
  <si>
    <t>毛硕</t>
  </si>
  <si>
    <t>房  号</t>
  </si>
  <si>
    <t>姓  名</t>
  </si>
  <si>
    <t>上     次</t>
  </si>
  <si>
    <t>现    查</t>
  </si>
  <si>
    <t>实    际</t>
  </si>
  <si>
    <t>金    额</t>
  </si>
  <si>
    <t>备注</t>
  </si>
  <si>
    <t>1302</t>
  </si>
  <si>
    <t>1502</t>
  </si>
  <si>
    <t>总计</t>
  </si>
  <si>
    <t>潘清放</t>
  </si>
  <si>
    <t>厨房</t>
  </si>
  <si>
    <t>周代丽</t>
  </si>
  <si>
    <t>夏桂香</t>
  </si>
  <si>
    <t>雷小玲</t>
  </si>
  <si>
    <t>龙志光</t>
  </si>
  <si>
    <t>初培云</t>
  </si>
  <si>
    <t>李朝辉</t>
  </si>
  <si>
    <t>刘六一</t>
  </si>
  <si>
    <t>周春林</t>
  </si>
  <si>
    <t>罗贤秀</t>
  </si>
  <si>
    <t>何福厚</t>
  </si>
  <si>
    <t>黄生贵</t>
  </si>
  <si>
    <t>唐阳玲</t>
  </si>
  <si>
    <t>黄萍</t>
  </si>
  <si>
    <t>郑安平</t>
  </si>
  <si>
    <t>永州职业技术学院商贸校区职工住宅用电数与金额登记表(离退休)</t>
  </si>
  <si>
    <t>厨房</t>
  </si>
  <si>
    <t>杂房</t>
  </si>
  <si>
    <t>装表位置</t>
  </si>
  <si>
    <t>杨汉恩</t>
  </si>
  <si>
    <t>唐丽 李湘辉</t>
  </si>
  <si>
    <t>何春玲</t>
  </si>
  <si>
    <t>唐文林</t>
  </si>
  <si>
    <t>刘凡荣</t>
  </si>
  <si>
    <t>唐文</t>
  </si>
  <si>
    <t>厕所</t>
  </si>
  <si>
    <t>李晶</t>
  </si>
  <si>
    <t>何  玲</t>
  </si>
  <si>
    <t>赵佑明</t>
  </si>
  <si>
    <t>房号</t>
  </si>
  <si>
    <t>118</t>
  </si>
  <si>
    <t>119</t>
  </si>
  <si>
    <t>120</t>
  </si>
  <si>
    <t>121</t>
  </si>
  <si>
    <t>122</t>
  </si>
  <si>
    <t>123</t>
  </si>
  <si>
    <t>124</t>
  </si>
  <si>
    <t>126</t>
  </si>
  <si>
    <t>127</t>
  </si>
  <si>
    <t>俞蓉生</t>
  </si>
  <si>
    <t>卢璐</t>
  </si>
  <si>
    <t>管麟</t>
  </si>
  <si>
    <t>唐青</t>
  </si>
  <si>
    <t>何生凤</t>
  </si>
  <si>
    <t>涂成林</t>
  </si>
  <si>
    <t>朱光辉</t>
  </si>
  <si>
    <t>李林书</t>
  </si>
  <si>
    <t>谢展鹏</t>
  </si>
  <si>
    <t>封少云</t>
  </si>
  <si>
    <t>刘解秀</t>
  </si>
  <si>
    <t>唐平姬</t>
  </si>
  <si>
    <t>刘硕新</t>
  </si>
  <si>
    <t>125</t>
  </si>
  <si>
    <t>刘正娥</t>
  </si>
  <si>
    <t>304</t>
  </si>
  <si>
    <t>305</t>
  </si>
  <si>
    <t>310</t>
  </si>
  <si>
    <t>311</t>
  </si>
  <si>
    <t>414</t>
  </si>
  <si>
    <t>415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</si>
  <si>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</si>
  <si>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</si>
  <si>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</si>
  <si>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</si>
  <si>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</si>
  <si>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</si>
  <si>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</si>
  <si>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</si>
  <si>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</si>
  <si>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</si>
  <si>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</si>
  <si>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</si>
  <si>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</si>
  <si>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</si>
  <si>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</si>
  <si>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李小安</t>
  </si>
  <si>
    <t>殷桂香</t>
  </si>
  <si>
    <t>128</t>
  </si>
  <si>
    <t>129</t>
  </si>
  <si>
    <t>610</t>
  </si>
  <si>
    <t>611</t>
  </si>
  <si>
    <t>屠纯国</t>
  </si>
  <si>
    <t>703</t>
  </si>
  <si>
    <t>704</t>
  </si>
  <si>
    <t>705</t>
  </si>
  <si>
    <t>706</t>
  </si>
  <si>
    <t>吕振斌</t>
  </si>
  <si>
    <t>雷金元</t>
  </si>
  <si>
    <t>欧阳承忠</t>
  </si>
  <si>
    <t>王志红</t>
  </si>
  <si>
    <t>曾细生</t>
  </si>
  <si>
    <t>周新芳</t>
  </si>
  <si>
    <t>李湘辉</t>
  </si>
  <si>
    <t>住房</t>
  </si>
  <si>
    <t>永州职业技术学院商贸校区职工住宅用电数与金额登记表(在职)</t>
  </si>
  <si>
    <t>唐志刚</t>
  </si>
  <si>
    <t>803</t>
  </si>
  <si>
    <t>903</t>
  </si>
  <si>
    <t>904</t>
  </si>
  <si>
    <t>906</t>
  </si>
  <si>
    <t>黄芳</t>
  </si>
  <si>
    <t>1110</t>
  </si>
  <si>
    <t>1111</t>
  </si>
  <si>
    <t>1119</t>
  </si>
  <si>
    <t>1120</t>
  </si>
  <si>
    <t>1121</t>
  </si>
  <si>
    <t>1122</t>
  </si>
  <si>
    <t>余国满</t>
  </si>
  <si>
    <t>住房2</t>
  </si>
  <si>
    <t>何绵风</t>
  </si>
  <si>
    <t>永州职业技术学院理工校区职工住宅用电数与金额登记表</t>
  </si>
  <si>
    <t>坏</t>
  </si>
  <si>
    <t>郭凌云</t>
  </si>
  <si>
    <t>李熙</t>
  </si>
  <si>
    <t>周齐艳</t>
  </si>
  <si>
    <t>周湘萍</t>
  </si>
  <si>
    <t>罗桂芬</t>
  </si>
  <si>
    <t>汤怀宇</t>
  </si>
  <si>
    <t>陈雪兆</t>
  </si>
  <si>
    <t>黄宁江</t>
  </si>
  <si>
    <t>王湘军</t>
  </si>
  <si>
    <t>何祖江</t>
  </si>
  <si>
    <r>
      <t>2</t>
    </r>
    <r>
      <rPr>
        <sz val="12"/>
        <rFont val="宋体"/>
        <family val="0"/>
      </rPr>
      <t>01</t>
    </r>
  </si>
  <si>
    <r>
      <t>2</t>
    </r>
    <r>
      <rPr>
        <sz val="12"/>
        <rFont val="宋体"/>
        <family val="0"/>
      </rPr>
      <t>02</t>
    </r>
  </si>
  <si>
    <r>
      <t>203</t>
    </r>
  </si>
  <si>
    <r>
      <t>204</t>
    </r>
  </si>
  <si>
    <r>
      <t>205</t>
    </r>
  </si>
  <si>
    <r>
      <t>206</t>
    </r>
  </si>
  <si>
    <r>
      <t>207</t>
    </r>
  </si>
  <si>
    <r>
      <t>208</t>
    </r>
  </si>
  <si>
    <r>
      <t>209</t>
    </r>
  </si>
  <si>
    <r>
      <t>210</t>
    </r>
  </si>
  <si>
    <t>唐智生</t>
  </si>
  <si>
    <t>杨义兴</t>
  </si>
  <si>
    <t>张习其</t>
  </si>
  <si>
    <t>张辉</t>
  </si>
  <si>
    <t>周兵</t>
  </si>
  <si>
    <t>欧阳娜</t>
  </si>
  <si>
    <t>蔡纪元</t>
  </si>
  <si>
    <t>周志成</t>
  </si>
  <si>
    <t>席宏荣</t>
  </si>
  <si>
    <t>申植柳</t>
  </si>
  <si>
    <t>王中军</t>
  </si>
  <si>
    <t>戚建波</t>
  </si>
  <si>
    <t>刘航潮</t>
  </si>
  <si>
    <t>李素华</t>
  </si>
  <si>
    <t>蒋光清</t>
  </si>
  <si>
    <t>刘玉祝</t>
  </si>
  <si>
    <t>蒋秋云</t>
  </si>
  <si>
    <t>唐冬英</t>
  </si>
  <si>
    <t>郑曼丽</t>
  </si>
  <si>
    <t>唐艳玲</t>
  </si>
  <si>
    <t>李杰</t>
  </si>
  <si>
    <t>蒋弟忠</t>
  </si>
  <si>
    <t>程敬葆</t>
  </si>
  <si>
    <t>邓三茸</t>
  </si>
  <si>
    <t>朱梅初</t>
  </si>
  <si>
    <t>欧阳光</t>
  </si>
  <si>
    <t>易南蔷</t>
  </si>
  <si>
    <t>高志军</t>
  </si>
  <si>
    <t>李鹏</t>
  </si>
  <si>
    <t>刘东方</t>
  </si>
  <si>
    <t>雷志成</t>
  </si>
  <si>
    <t>李冬元</t>
  </si>
  <si>
    <t>李浩然</t>
  </si>
  <si>
    <t>陈胜勇</t>
  </si>
  <si>
    <t>伍三妹</t>
  </si>
  <si>
    <t>何祖佳</t>
  </si>
  <si>
    <t>戚建军</t>
  </si>
  <si>
    <t>唐三英</t>
  </si>
  <si>
    <t>刘金凤</t>
  </si>
  <si>
    <t>唐淑华</t>
  </si>
  <si>
    <t>潘翠云</t>
  </si>
  <si>
    <t>周先智</t>
  </si>
  <si>
    <t>李晓梅</t>
  </si>
  <si>
    <t>何和清</t>
  </si>
  <si>
    <t>何月光</t>
  </si>
  <si>
    <t>胡安宏</t>
  </si>
  <si>
    <t>王敬椅</t>
  </si>
  <si>
    <t>刘晓兰</t>
  </si>
  <si>
    <t>李伶艺</t>
  </si>
  <si>
    <t>苏盛柱</t>
  </si>
  <si>
    <t>刘诗琼</t>
  </si>
  <si>
    <t>王朝生</t>
  </si>
  <si>
    <t>唐满清</t>
  </si>
  <si>
    <t>蓝惠武</t>
  </si>
  <si>
    <t>郑冬红</t>
  </si>
  <si>
    <t>郑松清</t>
  </si>
  <si>
    <t>蒋先华</t>
  </si>
  <si>
    <t>谢定芝</t>
  </si>
  <si>
    <t>何承基</t>
  </si>
  <si>
    <t>姜邦晔</t>
  </si>
  <si>
    <t>伍绍思</t>
  </si>
  <si>
    <t>李明生</t>
  </si>
  <si>
    <t>唐晓敏</t>
  </si>
  <si>
    <t>夏佳华</t>
  </si>
  <si>
    <t>陈立俭</t>
  </si>
  <si>
    <t>唐贤明</t>
  </si>
  <si>
    <t>唐拯群</t>
  </si>
  <si>
    <t>李春柏</t>
  </si>
  <si>
    <t>杨定姣</t>
  </si>
  <si>
    <t>欧阳海元</t>
  </si>
  <si>
    <t>唐陶富</t>
  </si>
  <si>
    <t>袁子能</t>
  </si>
  <si>
    <t>桂重阳</t>
  </si>
  <si>
    <t>阳光</t>
  </si>
  <si>
    <t>唐守勇</t>
  </si>
  <si>
    <t>唐仁斌</t>
  </si>
  <si>
    <t>袁秀枝</t>
  </si>
  <si>
    <t>黄富生</t>
  </si>
  <si>
    <t>杨浩云</t>
  </si>
  <si>
    <t>姜海</t>
  </si>
  <si>
    <t>欧贤珍</t>
  </si>
  <si>
    <t>李祖祥</t>
  </si>
  <si>
    <t>罗小玲</t>
  </si>
  <si>
    <t>1102</t>
  </si>
  <si>
    <t>刘桂清</t>
  </si>
  <si>
    <t>凌国华</t>
  </si>
  <si>
    <t>唐时秀</t>
  </si>
  <si>
    <t>肖文琳</t>
  </si>
  <si>
    <t>陈峦寿</t>
  </si>
  <si>
    <t>郭成友</t>
  </si>
  <si>
    <t>唐秀芳</t>
  </si>
  <si>
    <t>尹维荣</t>
  </si>
  <si>
    <t>廖建伟</t>
  </si>
  <si>
    <t>1202</t>
  </si>
  <si>
    <t>蒋植梁</t>
  </si>
  <si>
    <t>齐凤云</t>
  </si>
  <si>
    <t>龚金元</t>
  </si>
  <si>
    <t>上门收费</t>
  </si>
  <si>
    <t>张秀英</t>
  </si>
  <si>
    <t>刘万胜</t>
  </si>
  <si>
    <t>张光主</t>
  </si>
  <si>
    <t>唐保国</t>
  </si>
  <si>
    <t>李永献</t>
  </si>
  <si>
    <t>儿童医院专家</t>
  </si>
  <si>
    <t>刘华祥</t>
  </si>
  <si>
    <t>梁澜光</t>
  </si>
  <si>
    <t>沈爱梅</t>
  </si>
  <si>
    <t>孟峥嵘</t>
  </si>
  <si>
    <t>唐明霞</t>
  </si>
  <si>
    <t>付光慧</t>
  </si>
  <si>
    <t>蒋爱民</t>
  </si>
  <si>
    <t>王文军</t>
  </si>
  <si>
    <t>胡晓军</t>
  </si>
  <si>
    <t>陈润花</t>
  </si>
  <si>
    <t>陈耀声</t>
  </si>
  <si>
    <t>周建国</t>
  </si>
  <si>
    <t>刘绍黎</t>
  </si>
  <si>
    <t>廖梦雄</t>
  </si>
  <si>
    <t>杨成德</t>
  </si>
  <si>
    <t>徐佐才</t>
  </si>
  <si>
    <t>廖伟华</t>
  </si>
  <si>
    <t>程红光</t>
  </si>
  <si>
    <t>张如铁</t>
  </si>
  <si>
    <t>张翎</t>
  </si>
  <si>
    <t>王为</t>
  </si>
  <si>
    <t>李绍娥</t>
  </si>
  <si>
    <t>黄祥国</t>
  </si>
  <si>
    <t>蒋雪玉</t>
  </si>
  <si>
    <t>王萍</t>
  </si>
  <si>
    <t>朱忠明</t>
  </si>
  <si>
    <t>凌峰</t>
  </si>
  <si>
    <t>李凌春</t>
  </si>
  <si>
    <t>1602</t>
  </si>
  <si>
    <t>蒋素珍</t>
  </si>
  <si>
    <t>彭金华</t>
  </si>
  <si>
    <t>吴万清</t>
  </si>
  <si>
    <t>王永生</t>
  </si>
  <si>
    <t>柯贞光</t>
  </si>
  <si>
    <t>彭昌盛</t>
  </si>
  <si>
    <t>吴慧云</t>
  </si>
  <si>
    <t>1702</t>
  </si>
  <si>
    <t>胡斌</t>
  </si>
  <si>
    <t>何化冰</t>
  </si>
  <si>
    <t>陶丽云</t>
  </si>
  <si>
    <t>蒋志梅</t>
  </si>
  <si>
    <t>彭晓铜</t>
  </si>
  <si>
    <t>肖新丽</t>
  </si>
  <si>
    <t>蒋竞杭</t>
  </si>
  <si>
    <t>彭鹏</t>
  </si>
  <si>
    <t>1802</t>
  </si>
  <si>
    <t>曾勇</t>
  </si>
  <si>
    <t>周全秀</t>
  </si>
  <si>
    <t>刘国平</t>
  </si>
  <si>
    <t>王玲</t>
  </si>
  <si>
    <t>文开齐</t>
  </si>
  <si>
    <t>潘以纯</t>
  </si>
  <si>
    <t>陈基善</t>
  </si>
  <si>
    <t>1902</t>
  </si>
  <si>
    <t>1907</t>
  </si>
  <si>
    <t>1908</t>
  </si>
  <si>
    <t>郑会琼</t>
  </si>
  <si>
    <t>李衡山</t>
  </si>
  <si>
    <t>张成忠</t>
  </si>
  <si>
    <t>李世胜</t>
  </si>
  <si>
    <t>潘富林</t>
  </si>
  <si>
    <t>唐夏林</t>
  </si>
  <si>
    <t>高文胜</t>
  </si>
  <si>
    <t>邓仕斌</t>
  </si>
  <si>
    <t>2002</t>
  </si>
  <si>
    <t>凌春滨</t>
  </si>
  <si>
    <t>郑登秀</t>
  </si>
  <si>
    <t>陈一凡</t>
  </si>
  <si>
    <t>夏玉峰</t>
  </si>
  <si>
    <t>欧光殊</t>
  </si>
  <si>
    <t>魏平峰</t>
  </si>
  <si>
    <t>唐世章</t>
  </si>
  <si>
    <t>刘晓兰</t>
  </si>
  <si>
    <t>李春江</t>
  </si>
  <si>
    <t>2102</t>
  </si>
  <si>
    <t>彭军</t>
  </si>
  <si>
    <t>张珍秀</t>
  </si>
  <si>
    <t>周金彩</t>
  </si>
  <si>
    <t>郑仕春</t>
  </si>
  <si>
    <t>陈秋云</t>
  </si>
  <si>
    <t>冯惠先</t>
  </si>
  <si>
    <t>候敏</t>
  </si>
  <si>
    <t>杨萍</t>
  </si>
  <si>
    <t>朱崎</t>
  </si>
  <si>
    <t>永州职业技术学院商贸校区职工住宅用电数与金额登记表(非校职工)</t>
  </si>
  <si>
    <t>未用</t>
  </si>
  <si>
    <t>韩立路</t>
  </si>
  <si>
    <t>赵凌峰</t>
  </si>
  <si>
    <t>杨红霞</t>
  </si>
  <si>
    <t>刘丽妍</t>
  </si>
  <si>
    <t>孟火娟</t>
  </si>
  <si>
    <t>白能云</t>
  </si>
  <si>
    <t>杨春英</t>
  </si>
  <si>
    <t>永州职业技术学院医学部职工住宅用水电数与金额登记表</t>
  </si>
  <si>
    <t>堵</t>
  </si>
  <si>
    <t>唐淑芳</t>
  </si>
  <si>
    <t>李刚</t>
  </si>
  <si>
    <t>葵旭</t>
  </si>
  <si>
    <t>2人</t>
  </si>
  <si>
    <t>胡宇琳</t>
  </si>
  <si>
    <t>刘力华</t>
  </si>
  <si>
    <t>74</t>
  </si>
  <si>
    <t>2202</t>
  </si>
  <si>
    <t>罗四维</t>
  </si>
  <si>
    <t>李贵英</t>
  </si>
  <si>
    <t>申永祥</t>
  </si>
  <si>
    <t>唐建华</t>
  </si>
  <si>
    <t>郑雪英</t>
  </si>
  <si>
    <t>韩利军</t>
  </si>
  <si>
    <t>陈友元</t>
  </si>
  <si>
    <t>邓剑霞</t>
  </si>
  <si>
    <t>单位：度吨元</t>
  </si>
  <si>
    <t>电表数</t>
  </si>
  <si>
    <t>水表数</t>
  </si>
  <si>
    <t>电</t>
  </si>
  <si>
    <t>水</t>
  </si>
  <si>
    <t>合计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</si>
  <si>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</si>
  <si>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</si>
  <si>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</si>
  <si>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</si>
  <si>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</si>
  <si>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</si>
  <si>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</si>
  <si>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</si>
  <si>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</si>
  <si>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</si>
  <si>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</si>
  <si>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</si>
  <si>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</si>
  <si>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</si>
  <si>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</si>
  <si>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</si>
  <si>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</si>
  <si>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</si>
  <si>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</si>
  <si>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301</t>
  </si>
  <si>
    <t>303</t>
  </si>
  <si>
    <t>304</t>
  </si>
  <si>
    <t>305</t>
  </si>
  <si>
    <t>306</t>
  </si>
  <si>
    <t>307</t>
  </si>
  <si>
    <t>308</t>
  </si>
  <si>
    <t>309</t>
  </si>
  <si>
    <t>310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</si>
  <si>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</si>
  <si>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</si>
  <si>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</si>
  <si>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</si>
  <si>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</si>
  <si>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</si>
  <si>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</si>
  <si>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</si>
  <si>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</si>
  <si>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501</t>
  </si>
  <si>
    <t>503</t>
  </si>
  <si>
    <t>504</t>
  </si>
  <si>
    <t>505</t>
  </si>
  <si>
    <t>506</t>
  </si>
  <si>
    <t>507</t>
  </si>
  <si>
    <t>508</t>
  </si>
  <si>
    <t>509</t>
  </si>
  <si>
    <t>510</t>
  </si>
  <si>
    <t>601</t>
  </si>
  <si>
    <t>603</t>
  </si>
  <si>
    <t>604</t>
  </si>
  <si>
    <t>605</t>
  </si>
  <si>
    <t>606</t>
  </si>
  <si>
    <t>607</t>
  </si>
  <si>
    <t>608</t>
  </si>
  <si>
    <t>609</t>
  </si>
  <si>
    <t>610</t>
  </si>
  <si>
    <t>701</t>
  </si>
  <si>
    <t>703</t>
  </si>
  <si>
    <t>704</t>
  </si>
  <si>
    <t>705</t>
  </si>
  <si>
    <t>706</t>
  </si>
  <si>
    <t>707</t>
  </si>
  <si>
    <t>708</t>
  </si>
  <si>
    <t>709</t>
  </si>
  <si>
    <t>710</t>
  </si>
  <si>
    <t>肖古月</t>
  </si>
  <si>
    <t>801</t>
  </si>
  <si>
    <t>803</t>
  </si>
  <si>
    <t>804</t>
  </si>
  <si>
    <t>805</t>
  </si>
  <si>
    <t>806</t>
  </si>
  <si>
    <t>807</t>
  </si>
  <si>
    <t>808</t>
  </si>
  <si>
    <t>809</t>
  </si>
  <si>
    <t>810</t>
  </si>
  <si>
    <t>901</t>
  </si>
  <si>
    <t>903</t>
  </si>
  <si>
    <t>904</t>
  </si>
  <si>
    <t>905</t>
  </si>
  <si>
    <t>906</t>
  </si>
  <si>
    <t>907</t>
  </si>
  <si>
    <t>908</t>
  </si>
  <si>
    <t>909</t>
  </si>
  <si>
    <t>910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</si>
  <si>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</si>
  <si>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</si>
  <si>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</si>
  <si>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</si>
  <si>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</si>
  <si>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</si>
  <si>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</si>
  <si>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</si>
  <si>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</si>
  <si>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</si>
  <si>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</si>
  <si>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</si>
  <si>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</si>
  <si>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</si>
  <si>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</si>
  <si>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</si>
  <si>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</si>
  <si>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</si>
  <si>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</si>
  <si>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</si>
  <si>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1201</t>
  </si>
  <si>
    <t>1203</t>
  </si>
  <si>
    <t>1204</t>
  </si>
  <si>
    <t>1205</t>
  </si>
  <si>
    <t>1206</t>
  </si>
  <si>
    <t>1207</t>
  </si>
  <si>
    <t>1208</t>
  </si>
  <si>
    <t>1209</t>
  </si>
  <si>
    <t>1210</t>
  </si>
  <si>
    <t>1301</t>
  </si>
  <si>
    <t>1303</t>
  </si>
  <si>
    <t>1304</t>
  </si>
  <si>
    <t>1305</t>
  </si>
  <si>
    <t>1306</t>
  </si>
  <si>
    <t>1307</t>
  </si>
  <si>
    <t>1308</t>
  </si>
  <si>
    <t>1309</t>
  </si>
  <si>
    <t>1310</t>
  </si>
  <si>
    <t>1401</t>
  </si>
  <si>
    <t>1403</t>
  </si>
  <si>
    <t>1404</t>
  </si>
  <si>
    <t>1405</t>
  </si>
  <si>
    <t>1406</t>
  </si>
  <si>
    <t>1407</t>
  </si>
  <si>
    <t>1408</t>
  </si>
  <si>
    <t>1409</t>
  </si>
  <si>
    <t>1410</t>
  </si>
  <si>
    <t>1501</t>
  </si>
  <si>
    <t>1503</t>
  </si>
  <si>
    <t>1504</t>
  </si>
  <si>
    <t>1505</t>
  </si>
  <si>
    <t>1506</t>
  </si>
  <si>
    <t>1507</t>
  </si>
  <si>
    <t>1508</t>
  </si>
  <si>
    <t>1509</t>
  </si>
  <si>
    <t>1510</t>
  </si>
  <si>
    <t>凌峰</t>
  </si>
  <si>
    <t>1601</t>
  </si>
  <si>
    <t>1603</t>
  </si>
  <si>
    <t>1604</t>
  </si>
  <si>
    <t>1605</t>
  </si>
  <si>
    <t>1606</t>
  </si>
  <si>
    <t>1607</t>
  </si>
  <si>
    <t>1608</t>
  </si>
  <si>
    <t>1609</t>
  </si>
  <si>
    <t>1610</t>
  </si>
  <si>
    <t>黄瑶</t>
  </si>
  <si>
    <t>1701</t>
  </si>
  <si>
    <t>1703</t>
  </si>
  <si>
    <t>1704</t>
  </si>
  <si>
    <t>1705</t>
  </si>
  <si>
    <t>1706</t>
  </si>
  <si>
    <t>1707</t>
  </si>
  <si>
    <t>1708</t>
  </si>
  <si>
    <t>1709</t>
  </si>
  <si>
    <t>1710</t>
  </si>
  <si>
    <t>1801</t>
  </si>
  <si>
    <t>1803</t>
  </si>
  <si>
    <t>1804</t>
  </si>
  <si>
    <t>1805</t>
  </si>
  <si>
    <t>1806</t>
  </si>
  <si>
    <t>1807</t>
  </si>
  <si>
    <t>1808</t>
  </si>
  <si>
    <t>1809</t>
  </si>
  <si>
    <t>1810</t>
  </si>
  <si>
    <t>2人</t>
  </si>
  <si>
    <t>32号</t>
  </si>
  <si>
    <t>没住</t>
  </si>
  <si>
    <t>2人</t>
  </si>
  <si>
    <t>3人</t>
  </si>
  <si>
    <t>1人</t>
  </si>
  <si>
    <t>盘英瑛</t>
  </si>
  <si>
    <t>没住0</t>
  </si>
  <si>
    <t>陈  岚</t>
  </si>
  <si>
    <t>130</t>
  </si>
  <si>
    <t>陈国忠</t>
  </si>
  <si>
    <t>303</t>
  </si>
  <si>
    <t>李牛财</t>
  </si>
  <si>
    <t>周汉平</t>
  </si>
  <si>
    <t>赵伍满</t>
  </si>
  <si>
    <t>黄维芳</t>
  </si>
  <si>
    <t>李金波</t>
  </si>
  <si>
    <t>蒋国云</t>
  </si>
  <si>
    <t>邓金兰</t>
  </si>
  <si>
    <t>唐满英</t>
  </si>
  <si>
    <t>唐先文</t>
  </si>
  <si>
    <t>唐美华</t>
  </si>
  <si>
    <t>蒋中令</t>
  </si>
  <si>
    <t>尹琪麟</t>
  </si>
  <si>
    <t>张超鹏</t>
  </si>
  <si>
    <t>高岩松</t>
  </si>
  <si>
    <t>李军</t>
  </si>
  <si>
    <t>唐艳松</t>
  </si>
  <si>
    <t>刘西祥</t>
  </si>
  <si>
    <t>荣海龙</t>
  </si>
  <si>
    <t>王天桂</t>
  </si>
  <si>
    <t>吴惠平</t>
  </si>
  <si>
    <t>唐莉</t>
  </si>
  <si>
    <t>胡巧华</t>
  </si>
  <si>
    <t>李冬旺</t>
  </si>
  <si>
    <t>李胜辉</t>
  </si>
  <si>
    <t>范小燕</t>
  </si>
  <si>
    <t>邓明星</t>
  </si>
  <si>
    <t>盛丽</t>
  </si>
  <si>
    <t>何伍吉</t>
  </si>
  <si>
    <t>罗忠生</t>
  </si>
  <si>
    <t>龙艳君</t>
  </si>
  <si>
    <t>袁爱民</t>
  </si>
  <si>
    <t>沈兴红</t>
  </si>
  <si>
    <t>唐治</t>
  </si>
  <si>
    <t>王诗端</t>
  </si>
  <si>
    <t>黎立凡</t>
  </si>
  <si>
    <t>孙秀荣</t>
  </si>
  <si>
    <t>龚冬华</t>
  </si>
  <si>
    <t>郑玉明</t>
  </si>
  <si>
    <t>汤文忠</t>
  </si>
  <si>
    <t>罗正龙</t>
  </si>
  <si>
    <t>欧惠芳</t>
  </si>
  <si>
    <t>宁衡山</t>
  </si>
  <si>
    <t>李宏斌</t>
  </si>
  <si>
    <t>骆军</t>
  </si>
  <si>
    <t>唐文明</t>
  </si>
  <si>
    <t>杨文竹</t>
  </si>
  <si>
    <t>罗冬娥</t>
  </si>
  <si>
    <t>蒋乐仁</t>
  </si>
  <si>
    <t>黄向阳</t>
  </si>
  <si>
    <t>邓善良</t>
  </si>
  <si>
    <t>夏顺辉</t>
  </si>
  <si>
    <t>周华姣</t>
  </si>
  <si>
    <t>孙琼</t>
  </si>
  <si>
    <t>刘章胜</t>
  </si>
  <si>
    <t>7号</t>
  </si>
  <si>
    <t>6号</t>
  </si>
  <si>
    <t>20号</t>
  </si>
  <si>
    <t>陈雯</t>
  </si>
  <si>
    <t>袁秋华</t>
  </si>
  <si>
    <t>吕磊</t>
  </si>
  <si>
    <t>23号</t>
  </si>
  <si>
    <t>24号</t>
  </si>
  <si>
    <t>杨剑</t>
  </si>
  <si>
    <t>25号</t>
  </si>
  <si>
    <t>彭超</t>
  </si>
  <si>
    <t>26号</t>
  </si>
  <si>
    <t>唐晓凤</t>
  </si>
  <si>
    <t>27号</t>
  </si>
  <si>
    <t>何淑贞</t>
  </si>
  <si>
    <t>28号</t>
  </si>
  <si>
    <t>黄慧</t>
  </si>
  <si>
    <t>唐靓</t>
  </si>
  <si>
    <t>30号</t>
  </si>
  <si>
    <t>唐仁伍</t>
  </si>
  <si>
    <t>李小康</t>
  </si>
  <si>
    <t>周红梅</t>
  </si>
  <si>
    <t>永州职业技术学院商贸校区职工住宅用电数与金额登记表（外住户）</t>
  </si>
  <si>
    <r>
      <t>2</t>
    </r>
    <r>
      <rPr>
        <sz val="12"/>
        <rFont val="宋体"/>
        <family val="0"/>
      </rPr>
      <t>840/170/305</t>
    </r>
  </si>
  <si>
    <r>
      <t>5</t>
    </r>
    <r>
      <rPr>
        <sz val="12"/>
        <rFont val="宋体"/>
        <family val="0"/>
      </rPr>
      <t>80/988</t>
    </r>
  </si>
  <si>
    <r>
      <t>5</t>
    </r>
    <r>
      <rPr>
        <sz val="12"/>
        <rFont val="宋体"/>
        <family val="0"/>
      </rPr>
      <t>01/83</t>
    </r>
  </si>
  <si>
    <r>
      <t>8</t>
    </r>
    <r>
      <rPr>
        <sz val="12"/>
        <rFont val="宋体"/>
        <family val="0"/>
      </rPr>
      <t>70/432/560</t>
    </r>
  </si>
  <si>
    <r>
      <t>1</t>
    </r>
    <r>
      <rPr>
        <sz val="12"/>
        <rFont val="宋体"/>
        <family val="0"/>
      </rPr>
      <t>790/115</t>
    </r>
  </si>
  <si>
    <r>
      <t>1</t>
    </r>
    <r>
      <rPr>
        <sz val="12"/>
        <rFont val="宋体"/>
        <family val="0"/>
      </rPr>
      <t>040/115/132</t>
    </r>
  </si>
  <si>
    <r>
      <t>4</t>
    </r>
    <r>
      <rPr>
        <sz val="12"/>
        <rFont val="宋体"/>
        <family val="0"/>
      </rPr>
      <t>70/175</t>
    </r>
  </si>
  <si>
    <r>
      <t>2</t>
    </r>
    <r>
      <rPr>
        <sz val="12"/>
        <rFont val="宋体"/>
        <family val="0"/>
      </rPr>
      <t>496/308</t>
    </r>
  </si>
  <si>
    <r>
      <t>1</t>
    </r>
    <r>
      <rPr>
        <sz val="12"/>
        <rFont val="宋体"/>
        <family val="0"/>
      </rPr>
      <t>421/367</t>
    </r>
  </si>
  <si>
    <r>
      <t>1</t>
    </r>
    <r>
      <rPr>
        <sz val="12"/>
        <rFont val="宋体"/>
        <family val="0"/>
      </rPr>
      <t>435/571</t>
    </r>
  </si>
  <si>
    <r>
      <t>1</t>
    </r>
    <r>
      <rPr>
        <sz val="12"/>
        <rFont val="宋体"/>
        <family val="0"/>
      </rPr>
      <t>654/1828</t>
    </r>
  </si>
  <si>
    <r>
      <t>1</t>
    </r>
    <r>
      <rPr>
        <sz val="12"/>
        <rFont val="宋体"/>
        <family val="0"/>
      </rPr>
      <t>967/49</t>
    </r>
  </si>
  <si>
    <r>
      <t>7</t>
    </r>
    <r>
      <rPr>
        <sz val="12"/>
        <rFont val="宋体"/>
        <family val="0"/>
      </rPr>
      <t>19/10</t>
    </r>
  </si>
  <si>
    <r>
      <t>6</t>
    </r>
    <r>
      <rPr>
        <sz val="12"/>
        <rFont val="宋体"/>
        <family val="0"/>
      </rPr>
      <t>38/269</t>
    </r>
  </si>
  <si>
    <r>
      <t>2</t>
    </r>
    <r>
      <rPr>
        <sz val="12"/>
        <rFont val="宋体"/>
        <family val="0"/>
      </rPr>
      <t>905/745</t>
    </r>
  </si>
  <si>
    <r>
      <t>2</t>
    </r>
    <r>
      <rPr>
        <sz val="12"/>
        <rFont val="宋体"/>
        <family val="0"/>
      </rPr>
      <t>040/512</t>
    </r>
  </si>
  <si>
    <r>
      <t>1</t>
    </r>
    <r>
      <rPr>
        <sz val="12"/>
        <rFont val="宋体"/>
        <family val="0"/>
      </rPr>
      <t>70/78/70</t>
    </r>
  </si>
  <si>
    <r>
      <t>8</t>
    </r>
    <r>
      <rPr>
        <sz val="12"/>
        <rFont val="宋体"/>
        <family val="0"/>
      </rPr>
      <t>70/85</t>
    </r>
  </si>
  <si>
    <r>
      <t>1</t>
    </r>
    <r>
      <rPr>
        <sz val="12"/>
        <rFont val="宋体"/>
        <family val="0"/>
      </rPr>
      <t>070/105</t>
    </r>
  </si>
  <si>
    <r>
      <t>4</t>
    </r>
    <r>
      <rPr>
        <sz val="12"/>
        <rFont val="宋体"/>
        <family val="0"/>
      </rPr>
      <t>70/265</t>
    </r>
  </si>
  <si>
    <r>
      <t>3</t>
    </r>
    <r>
      <rPr>
        <sz val="12"/>
        <rFont val="宋体"/>
        <family val="0"/>
      </rPr>
      <t>05/90</t>
    </r>
  </si>
  <si>
    <r>
      <t>2</t>
    </r>
    <r>
      <rPr>
        <sz val="12"/>
        <rFont val="宋体"/>
        <family val="0"/>
      </rPr>
      <t>35/140/45</t>
    </r>
  </si>
  <si>
    <r>
      <t>4</t>
    </r>
    <r>
      <rPr>
        <sz val="12"/>
        <rFont val="宋体"/>
        <family val="0"/>
      </rPr>
      <t>30/50/61</t>
    </r>
  </si>
  <si>
    <t>4470/70/130</t>
  </si>
  <si>
    <t>永州职业技术学院医学部职工住宅用水电数与金额登记表</t>
  </si>
  <si>
    <r>
      <t>6</t>
    </r>
    <r>
      <rPr>
        <sz val="12"/>
        <rFont val="宋体"/>
        <family val="0"/>
      </rPr>
      <t>20/278/255</t>
    </r>
  </si>
  <si>
    <r>
      <t>1</t>
    </r>
    <r>
      <rPr>
        <sz val="12"/>
        <rFont val="宋体"/>
        <family val="0"/>
      </rPr>
      <t>060/170/230</t>
    </r>
  </si>
  <si>
    <r>
      <t>1</t>
    </r>
    <r>
      <rPr>
        <sz val="12"/>
        <rFont val="宋体"/>
        <family val="0"/>
      </rPr>
      <t>560/429/248</t>
    </r>
  </si>
  <si>
    <t>1人</t>
  </si>
  <si>
    <r>
      <t>4</t>
    </r>
    <r>
      <rPr>
        <sz val="12"/>
        <rFont val="宋体"/>
        <family val="0"/>
      </rPr>
      <t>06/70</t>
    </r>
  </si>
  <si>
    <r>
      <t>3</t>
    </r>
    <r>
      <rPr>
        <sz val="12"/>
        <rFont val="宋体"/>
        <family val="0"/>
      </rPr>
      <t>40/242/58</t>
    </r>
  </si>
  <si>
    <r>
      <t>1</t>
    </r>
    <r>
      <rPr>
        <sz val="12"/>
        <rFont val="宋体"/>
        <family val="0"/>
      </rPr>
      <t>180/652/50</t>
    </r>
  </si>
  <si>
    <r>
      <t>1</t>
    </r>
    <r>
      <rPr>
        <sz val="12"/>
        <rFont val="宋体"/>
        <family val="0"/>
      </rPr>
      <t>705/1008/292</t>
    </r>
  </si>
  <si>
    <r>
      <t>2</t>
    </r>
    <r>
      <rPr>
        <sz val="12"/>
        <rFont val="宋体"/>
        <family val="0"/>
      </rPr>
      <t>10/552/131</t>
    </r>
  </si>
  <si>
    <r>
      <t>3</t>
    </r>
    <r>
      <rPr>
        <sz val="12"/>
        <rFont val="宋体"/>
        <family val="0"/>
      </rPr>
      <t>25/161</t>
    </r>
  </si>
  <si>
    <r>
      <t>4</t>
    </r>
    <r>
      <rPr>
        <sz val="12"/>
        <rFont val="宋体"/>
        <family val="0"/>
      </rPr>
      <t>43/130/51</t>
    </r>
  </si>
  <si>
    <r>
      <t>1</t>
    </r>
    <r>
      <rPr>
        <sz val="12"/>
        <rFont val="宋体"/>
        <family val="0"/>
      </rPr>
      <t>460/1131</t>
    </r>
  </si>
  <si>
    <r>
      <t>3</t>
    </r>
    <r>
      <rPr>
        <sz val="12"/>
        <rFont val="宋体"/>
        <family val="0"/>
      </rPr>
      <t>70/171/53</t>
    </r>
  </si>
  <si>
    <r>
      <t>1</t>
    </r>
    <r>
      <rPr>
        <sz val="12"/>
        <rFont val="宋体"/>
        <family val="0"/>
      </rPr>
      <t>730/920/120</t>
    </r>
  </si>
  <si>
    <r>
      <t>3</t>
    </r>
    <r>
      <rPr>
        <sz val="12"/>
        <rFont val="宋体"/>
        <family val="0"/>
      </rPr>
      <t>70/128/38</t>
    </r>
  </si>
  <si>
    <r>
      <t>1</t>
    </r>
    <r>
      <rPr>
        <sz val="12"/>
        <rFont val="宋体"/>
        <family val="0"/>
      </rPr>
      <t>695/410/308</t>
    </r>
  </si>
  <si>
    <r>
      <t>1</t>
    </r>
    <r>
      <rPr>
        <sz val="12"/>
        <rFont val="宋体"/>
        <family val="0"/>
      </rPr>
      <t>465/72</t>
    </r>
  </si>
  <si>
    <r>
      <t>3</t>
    </r>
    <r>
      <rPr>
        <sz val="12"/>
        <rFont val="宋体"/>
        <family val="0"/>
      </rPr>
      <t>55/170/53</t>
    </r>
  </si>
  <si>
    <r>
      <t>1</t>
    </r>
    <r>
      <rPr>
        <sz val="12"/>
        <rFont val="宋体"/>
        <family val="0"/>
      </rPr>
      <t>80/175/82</t>
    </r>
  </si>
  <si>
    <r>
      <t>2</t>
    </r>
    <r>
      <rPr>
        <sz val="12"/>
        <rFont val="宋体"/>
        <family val="0"/>
      </rPr>
      <t>70/168/88</t>
    </r>
  </si>
  <si>
    <t>3人</t>
  </si>
  <si>
    <r>
      <t>2</t>
    </r>
    <r>
      <rPr>
        <sz val="12"/>
        <rFont val="宋体"/>
        <family val="0"/>
      </rPr>
      <t>40/75/128</t>
    </r>
  </si>
  <si>
    <r>
      <t>1</t>
    </r>
    <r>
      <rPr>
        <sz val="12"/>
        <rFont val="宋体"/>
        <family val="0"/>
      </rPr>
      <t>95/80/45</t>
    </r>
  </si>
  <si>
    <r>
      <t>1</t>
    </r>
    <r>
      <rPr>
        <sz val="12"/>
        <rFont val="宋体"/>
        <family val="0"/>
      </rPr>
      <t>601/381</t>
    </r>
  </si>
  <si>
    <t>245/36/160</t>
  </si>
  <si>
    <r>
      <t>4</t>
    </r>
    <r>
      <rPr>
        <sz val="12"/>
        <rFont val="宋体"/>
        <family val="0"/>
      </rPr>
      <t>08/226/114</t>
    </r>
  </si>
  <si>
    <r>
      <t xml:space="preserve">现 </t>
    </r>
    <r>
      <rPr>
        <sz val="12"/>
        <rFont val="宋体"/>
        <family val="0"/>
      </rPr>
      <t xml:space="preserve">   查</t>
    </r>
  </si>
  <si>
    <t>2013年7月-12月</t>
  </si>
  <si>
    <r>
      <t>2</t>
    </r>
    <r>
      <rPr>
        <sz val="12"/>
        <rFont val="宋体"/>
        <family val="0"/>
      </rPr>
      <t>882/179/328</t>
    </r>
  </si>
  <si>
    <r>
      <t>6</t>
    </r>
    <r>
      <rPr>
        <sz val="12"/>
        <rFont val="宋体"/>
        <family val="0"/>
      </rPr>
      <t>26/1011</t>
    </r>
  </si>
  <si>
    <r>
      <t>5</t>
    </r>
    <r>
      <rPr>
        <sz val="12"/>
        <rFont val="宋体"/>
        <family val="0"/>
      </rPr>
      <t>39/102</t>
    </r>
  </si>
  <si>
    <r>
      <t>8</t>
    </r>
    <r>
      <rPr>
        <sz val="12"/>
        <rFont val="宋体"/>
        <family val="0"/>
      </rPr>
      <t>99/450/571</t>
    </r>
  </si>
  <si>
    <r>
      <t>1</t>
    </r>
    <r>
      <rPr>
        <sz val="12"/>
        <rFont val="宋体"/>
        <family val="0"/>
      </rPr>
      <t>813/136</t>
    </r>
  </si>
  <si>
    <r>
      <t>1</t>
    </r>
    <r>
      <rPr>
        <sz val="12"/>
        <rFont val="宋体"/>
        <family val="0"/>
      </rPr>
      <t>073/121/145</t>
    </r>
  </si>
  <si>
    <r>
      <t>5</t>
    </r>
    <r>
      <rPr>
        <sz val="12"/>
        <rFont val="宋体"/>
        <family val="0"/>
      </rPr>
      <t>03/194</t>
    </r>
  </si>
  <si>
    <t>现    查</t>
  </si>
  <si>
    <r>
      <t xml:space="preserve">上 </t>
    </r>
    <r>
      <rPr>
        <sz val="12"/>
        <rFont val="宋体"/>
        <family val="0"/>
      </rPr>
      <t xml:space="preserve">   次</t>
    </r>
  </si>
  <si>
    <r>
      <t>2</t>
    </r>
    <r>
      <rPr>
        <sz val="12"/>
        <rFont val="宋体"/>
        <family val="0"/>
      </rPr>
      <t>539/337</t>
    </r>
  </si>
  <si>
    <r>
      <t>1</t>
    </r>
    <r>
      <rPr>
        <sz val="12"/>
        <rFont val="宋体"/>
        <family val="0"/>
      </rPr>
      <t>460/380</t>
    </r>
  </si>
  <si>
    <r>
      <t>1</t>
    </r>
    <r>
      <rPr>
        <sz val="12"/>
        <rFont val="宋体"/>
        <family val="0"/>
      </rPr>
      <t>473/582</t>
    </r>
  </si>
  <si>
    <r>
      <t>1</t>
    </r>
    <r>
      <rPr>
        <sz val="12"/>
        <rFont val="宋体"/>
        <family val="0"/>
      </rPr>
      <t>686/1839</t>
    </r>
  </si>
  <si>
    <r>
      <t>1</t>
    </r>
    <r>
      <rPr>
        <sz val="12"/>
        <rFont val="宋体"/>
        <family val="0"/>
      </rPr>
      <t>998/60</t>
    </r>
  </si>
  <si>
    <r>
      <t>7</t>
    </r>
    <r>
      <rPr>
        <sz val="12"/>
        <rFont val="宋体"/>
        <family val="0"/>
      </rPr>
      <t>63/15</t>
    </r>
  </si>
  <si>
    <r>
      <t>6</t>
    </r>
    <r>
      <rPr>
        <sz val="12"/>
        <rFont val="宋体"/>
        <family val="0"/>
      </rPr>
      <t>69/275</t>
    </r>
  </si>
  <si>
    <t>2人</t>
  </si>
  <si>
    <r>
      <t>2</t>
    </r>
    <r>
      <rPr>
        <sz val="12"/>
        <rFont val="宋体"/>
        <family val="0"/>
      </rPr>
      <t>941/751</t>
    </r>
  </si>
  <si>
    <t>长期没住</t>
  </si>
  <si>
    <t>长期没住</t>
  </si>
  <si>
    <t>黄展忠（房子已卖）</t>
  </si>
  <si>
    <t>1人</t>
  </si>
  <si>
    <t>2人</t>
  </si>
  <si>
    <t>1人</t>
  </si>
  <si>
    <t>2人</t>
  </si>
  <si>
    <r>
      <t>2</t>
    </r>
    <r>
      <rPr>
        <sz val="12"/>
        <rFont val="宋体"/>
        <family val="0"/>
      </rPr>
      <t>082/520</t>
    </r>
  </si>
  <si>
    <r>
      <t>1</t>
    </r>
    <r>
      <rPr>
        <sz val="12"/>
        <rFont val="宋体"/>
        <family val="0"/>
      </rPr>
      <t>96/90/75</t>
    </r>
  </si>
  <si>
    <r>
      <t>8</t>
    </r>
    <r>
      <rPr>
        <sz val="12"/>
        <rFont val="宋体"/>
        <family val="0"/>
      </rPr>
      <t>95/100</t>
    </r>
  </si>
  <si>
    <r>
      <t>1</t>
    </r>
    <r>
      <rPr>
        <sz val="12"/>
        <rFont val="宋体"/>
        <family val="0"/>
      </rPr>
      <t>092/115</t>
    </r>
  </si>
  <si>
    <r>
      <t>4</t>
    </r>
    <r>
      <rPr>
        <sz val="12"/>
        <rFont val="宋体"/>
        <family val="0"/>
      </rPr>
      <t>95/276</t>
    </r>
  </si>
  <si>
    <r>
      <t>3</t>
    </r>
    <r>
      <rPr>
        <sz val="12"/>
        <rFont val="宋体"/>
        <family val="0"/>
      </rPr>
      <t>34/96</t>
    </r>
  </si>
  <si>
    <r>
      <t>2</t>
    </r>
    <r>
      <rPr>
        <sz val="12"/>
        <rFont val="宋体"/>
        <family val="0"/>
      </rPr>
      <t>64/149/51</t>
    </r>
  </si>
  <si>
    <r>
      <t>4</t>
    </r>
    <r>
      <rPr>
        <sz val="12"/>
        <rFont val="宋体"/>
        <family val="0"/>
      </rPr>
      <t>60/55/64</t>
    </r>
  </si>
  <si>
    <t>4495/76/139</t>
  </si>
  <si>
    <t>邓杰</t>
  </si>
  <si>
    <r>
      <t>6</t>
    </r>
    <r>
      <rPr>
        <sz val="12"/>
        <rFont val="宋体"/>
        <family val="0"/>
      </rPr>
      <t>42/286/259</t>
    </r>
  </si>
  <si>
    <r>
      <t>1</t>
    </r>
    <r>
      <rPr>
        <sz val="12"/>
        <rFont val="宋体"/>
        <family val="0"/>
      </rPr>
      <t>090/178/236</t>
    </r>
  </si>
  <si>
    <r>
      <t>1</t>
    </r>
    <r>
      <rPr>
        <sz val="12"/>
        <rFont val="宋体"/>
        <family val="0"/>
      </rPr>
      <t>586/440/256</t>
    </r>
  </si>
  <si>
    <t>1人</t>
  </si>
  <si>
    <r>
      <t>3</t>
    </r>
    <r>
      <rPr>
        <sz val="12"/>
        <rFont val="宋体"/>
        <family val="0"/>
      </rPr>
      <t>68/254/70</t>
    </r>
  </si>
  <si>
    <r>
      <t>4</t>
    </r>
    <r>
      <rPr>
        <sz val="12"/>
        <rFont val="宋体"/>
        <family val="0"/>
      </rPr>
      <t>36/75</t>
    </r>
  </si>
  <si>
    <r>
      <t>1</t>
    </r>
    <r>
      <rPr>
        <sz val="12"/>
        <rFont val="宋体"/>
        <family val="0"/>
      </rPr>
      <t>205/659/57</t>
    </r>
  </si>
  <si>
    <r>
      <t>1</t>
    </r>
    <r>
      <rPr>
        <sz val="12"/>
        <rFont val="宋体"/>
        <family val="0"/>
      </rPr>
      <t>730/1015/297</t>
    </r>
  </si>
  <si>
    <r>
      <t>2</t>
    </r>
    <r>
      <rPr>
        <sz val="12"/>
        <rFont val="宋体"/>
        <family val="0"/>
      </rPr>
      <t>25/559/139</t>
    </r>
  </si>
  <si>
    <r>
      <t>3</t>
    </r>
    <r>
      <rPr>
        <sz val="12"/>
        <rFont val="宋体"/>
        <family val="0"/>
      </rPr>
      <t>50/175</t>
    </r>
  </si>
  <si>
    <r>
      <t>4</t>
    </r>
    <r>
      <rPr>
        <sz val="12"/>
        <rFont val="宋体"/>
        <family val="0"/>
      </rPr>
      <t>43/130/51</t>
    </r>
  </si>
  <si>
    <r>
      <t>1</t>
    </r>
    <r>
      <rPr>
        <sz val="12"/>
        <rFont val="宋体"/>
        <family val="0"/>
      </rPr>
      <t>492/1142</t>
    </r>
  </si>
  <si>
    <r>
      <t>3</t>
    </r>
    <r>
      <rPr>
        <sz val="12"/>
        <rFont val="宋体"/>
        <family val="0"/>
      </rPr>
      <t>90/175/159</t>
    </r>
  </si>
  <si>
    <r>
      <t>1</t>
    </r>
    <r>
      <rPr>
        <sz val="12"/>
        <rFont val="宋体"/>
        <family val="0"/>
      </rPr>
      <t>760/925/125</t>
    </r>
  </si>
  <si>
    <r>
      <t>3</t>
    </r>
    <r>
      <rPr>
        <sz val="12"/>
        <rFont val="宋体"/>
        <family val="0"/>
      </rPr>
      <t>91/131/42</t>
    </r>
  </si>
  <si>
    <r>
      <t>1</t>
    </r>
    <r>
      <rPr>
        <sz val="12"/>
        <rFont val="宋体"/>
        <family val="0"/>
      </rPr>
      <t>716/418/312</t>
    </r>
  </si>
  <si>
    <r>
      <t>1</t>
    </r>
    <r>
      <rPr>
        <sz val="12"/>
        <rFont val="宋体"/>
        <family val="0"/>
      </rPr>
      <t>492/78</t>
    </r>
  </si>
  <si>
    <r>
      <t>3</t>
    </r>
    <r>
      <rPr>
        <sz val="12"/>
        <rFont val="宋体"/>
        <family val="0"/>
      </rPr>
      <t>79/178/59</t>
    </r>
  </si>
  <si>
    <r>
      <t>2</t>
    </r>
    <r>
      <rPr>
        <sz val="12"/>
        <rFont val="宋体"/>
        <family val="0"/>
      </rPr>
      <t>09/186/87</t>
    </r>
  </si>
  <si>
    <r>
      <t>2</t>
    </r>
    <r>
      <rPr>
        <sz val="12"/>
        <rFont val="宋体"/>
        <family val="0"/>
      </rPr>
      <t>98/178/96</t>
    </r>
  </si>
  <si>
    <r>
      <t>2</t>
    </r>
    <r>
      <rPr>
        <sz val="12"/>
        <rFont val="宋体"/>
        <family val="0"/>
      </rPr>
      <t>70/80/130</t>
    </r>
  </si>
  <si>
    <r>
      <t>2</t>
    </r>
    <r>
      <rPr>
        <sz val="12"/>
        <rFont val="宋体"/>
        <family val="0"/>
      </rPr>
      <t>70/41/168</t>
    </r>
  </si>
  <si>
    <r>
      <t>2</t>
    </r>
    <r>
      <rPr>
        <sz val="12"/>
        <rFont val="宋体"/>
        <family val="0"/>
      </rPr>
      <t>15/89/50</t>
    </r>
  </si>
  <si>
    <r>
      <t>1</t>
    </r>
    <r>
      <rPr>
        <sz val="12"/>
        <rFont val="宋体"/>
        <family val="0"/>
      </rPr>
      <t>632/388</t>
    </r>
  </si>
  <si>
    <r>
      <t>4</t>
    </r>
    <r>
      <rPr>
        <sz val="12"/>
        <rFont val="宋体"/>
        <family val="0"/>
      </rPr>
      <t>15/227/118</t>
    </r>
  </si>
  <si>
    <t>2013年6月无原始抄表数的住户，其实际用水量均按学院统一标准：3吨/人·月计扣，水2.01元/吨，电0.589元/度。</t>
  </si>
  <si>
    <t>2013年6月无原始抄表数的住户，其实际用水量均按学院统一标准：3吨/人·月计扣，水2.01元/吨，电0.589元/度。，水2.01元/吨，电0.589元/度。</t>
  </si>
  <si>
    <t>邓文辉</t>
  </si>
  <si>
    <t>未 1</t>
  </si>
  <si>
    <t>总计</t>
  </si>
  <si>
    <t>2013年6月无原始抄表数的住户，其实际用水量均按学院统一标准：3吨/人·月计扣，水2.01元/吨，电0.5899元/度。</t>
  </si>
  <si>
    <t>102</t>
  </si>
  <si>
    <t>黄明仲</t>
  </si>
  <si>
    <t>龙艳姣</t>
  </si>
  <si>
    <t>周云峰</t>
  </si>
  <si>
    <t>蒋新红</t>
  </si>
  <si>
    <t>周艳红</t>
  </si>
  <si>
    <t>陈  彦</t>
  </si>
  <si>
    <t>雷建军</t>
  </si>
  <si>
    <t>欧阳荣</t>
  </si>
  <si>
    <t>付寿生</t>
  </si>
  <si>
    <t>周利斌</t>
  </si>
  <si>
    <t>蒋聘煌</t>
  </si>
  <si>
    <t>3636/2581</t>
  </si>
  <si>
    <t>郭长庚</t>
  </si>
  <si>
    <t>孙玉元</t>
  </si>
  <si>
    <t>孙  群</t>
  </si>
  <si>
    <t>吴艺鸣</t>
  </si>
  <si>
    <r>
      <t>1</t>
    </r>
    <r>
      <rPr>
        <sz val="12"/>
        <rFont val="宋体"/>
        <family val="0"/>
      </rPr>
      <t>284/875</t>
    </r>
  </si>
  <si>
    <t>周克俊</t>
  </si>
  <si>
    <t>陈冶</t>
  </si>
  <si>
    <t>周生成</t>
  </si>
  <si>
    <t>贺全林</t>
  </si>
  <si>
    <t>盘辉</t>
  </si>
  <si>
    <t>刘芳伟</t>
  </si>
  <si>
    <t>孔</t>
  </si>
  <si>
    <t>陈晓兵</t>
  </si>
  <si>
    <t>杨德梅</t>
  </si>
  <si>
    <t>肖老师</t>
  </si>
  <si>
    <t>冯青云</t>
  </si>
  <si>
    <t>永州职业技术学院师范校区职工住宅用电数与金额登记表</t>
  </si>
  <si>
    <r>
      <t>5</t>
    </r>
    <r>
      <rPr>
        <sz val="12"/>
        <rFont val="宋体"/>
        <family val="0"/>
      </rPr>
      <t>01</t>
    </r>
  </si>
  <si>
    <t>刘小仁</t>
  </si>
  <si>
    <t>吴群力</t>
  </si>
  <si>
    <t>永州职业技术学院师范校区职工住宅用电数与金额登记表(退休)</t>
  </si>
  <si>
    <t>夏仕正</t>
  </si>
  <si>
    <t>黄  枚</t>
  </si>
  <si>
    <t>赵祖孝</t>
  </si>
  <si>
    <t>欧梅英</t>
  </si>
  <si>
    <t>高中惠</t>
  </si>
  <si>
    <t>盘金銮</t>
  </si>
  <si>
    <t>邓  珺</t>
  </si>
  <si>
    <t>罗志中</t>
  </si>
  <si>
    <t>彭发树</t>
  </si>
  <si>
    <t>邹柏珍</t>
  </si>
  <si>
    <t>邓文</t>
  </si>
  <si>
    <t>陈列德</t>
  </si>
  <si>
    <t>郑汉夫</t>
  </si>
  <si>
    <t>陈文奇</t>
  </si>
  <si>
    <t>朱光均</t>
  </si>
  <si>
    <t>吴才德</t>
  </si>
  <si>
    <t>何新生</t>
  </si>
  <si>
    <t>王巧云</t>
  </si>
  <si>
    <t>夏宏键</t>
  </si>
  <si>
    <t>李务云</t>
  </si>
  <si>
    <t>唐子建</t>
  </si>
  <si>
    <r>
      <t>杨海安</t>
    </r>
    <r>
      <rPr>
        <sz val="11"/>
        <rFont val="Times New Roman"/>
        <family val="1"/>
      </rPr>
      <t xml:space="preserve"> </t>
    </r>
  </si>
  <si>
    <t>吕天赐</t>
  </si>
  <si>
    <t>吴京雁</t>
  </si>
  <si>
    <t>颜昌柏</t>
  </si>
  <si>
    <t>李祖昌</t>
  </si>
  <si>
    <t>杨秋娥</t>
  </si>
  <si>
    <t>何祖孝</t>
  </si>
  <si>
    <t>张东旭</t>
  </si>
  <si>
    <t>谢万兰</t>
  </si>
  <si>
    <t>永州职业技术学院师范校区职工住宅用电数与金额登记表(非校职工)</t>
  </si>
  <si>
    <t>曾玉华</t>
  </si>
  <si>
    <t>唐建生</t>
  </si>
  <si>
    <t>何铁</t>
  </si>
  <si>
    <t>雷建林</t>
  </si>
  <si>
    <t>王为</t>
  </si>
  <si>
    <t>彭石林</t>
  </si>
  <si>
    <t>1466/1075</t>
  </si>
  <si>
    <t>张国梁</t>
  </si>
  <si>
    <t>143/218</t>
  </si>
  <si>
    <t>蒋富北</t>
  </si>
  <si>
    <t>秦群智</t>
  </si>
  <si>
    <t>方件明</t>
  </si>
  <si>
    <t>杨球旺</t>
  </si>
  <si>
    <t>周科彗</t>
  </si>
  <si>
    <t>余隆国</t>
  </si>
  <si>
    <t>黄志刚</t>
  </si>
  <si>
    <t xml:space="preserve"> 吴大非 </t>
  </si>
  <si>
    <t>左全华</t>
  </si>
  <si>
    <t>雷小玲</t>
  </si>
  <si>
    <t>李翠娥</t>
  </si>
  <si>
    <t>魏顺林</t>
  </si>
  <si>
    <t>胡秀珠</t>
  </si>
  <si>
    <t>汪端福</t>
  </si>
  <si>
    <t>唐雨竹</t>
  </si>
  <si>
    <t xml:space="preserve"> 张润周 </t>
  </si>
  <si>
    <t xml:space="preserve"> 蒋富南 </t>
  </si>
  <si>
    <t>彭晋祁</t>
  </si>
  <si>
    <t>吕国康</t>
  </si>
  <si>
    <t>唐国顺</t>
  </si>
  <si>
    <t>胡林</t>
  </si>
  <si>
    <t>唐佐明</t>
  </si>
  <si>
    <t>王树德</t>
  </si>
  <si>
    <t>1014</t>
  </si>
  <si>
    <t>唐小平</t>
  </si>
  <si>
    <t>1015</t>
  </si>
  <si>
    <t>陈晓斌</t>
  </si>
  <si>
    <t>总计</t>
  </si>
  <si>
    <t>3758/2589</t>
  </si>
  <si>
    <r>
      <t>1</t>
    </r>
    <r>
      <rPr>
        <sz val="12"/>
        <rFont val="宋体"/>
        <family val="0"/>
      </rPr>
      <t>302/886</t>
    </r>
  </si>
  <si>
    <t>1467/1091</t>
  </si>
  <si>
    <t>146/217</t>
  </si>
  <si>
    <t>永州职业技术学院理工校区职工住宅用电数与金额登记表</t>
  </si>
  <si>
    <t>未住</t>
  </si>
  <si>
    <t>谢哓华</t>
  </si>
  <si>
    <t>龙安国</t>
  </si>
  <si>
    <t>蒋香玲</t>
  </si>
  <si>
    <t>孙雁</t>
  </si>
  <si>
    <t>陈志刚</t>
  </si>
  <si>
    <t>邓如涛</t>
  </si>
  <si>
    <t>熊礼杭</t>
  </si>
  <si>
    <t>蒋德喜</t>
  </si>
  <si>
    <t>刘艳红</t>
  </si>
  <si>
    <t>吕迪杰</t>
  </si>
  <si>
    <t>未1</t>
  </si>
  <si>
    <t>蒋光闾</t>
  </si>
  <si>
    <t>黄立新</t>
  </si>
  <si>
    <t>欧阳华明</t>
  </si>
  <si>
    <t>祝敏</t>
  </si>
  <si>
    <t>周力</t>
  </si>
  <si>
    <t>李明唐云</t>
  </si>
  <si>
    <t>彭伟</t>
  </si>
  <si>
    <t>202</t>
  </si>
  <si>
    <t>高仲杰</t>
  </si>
  <si>
    <t>谢晓勇</t>
  </si>
  <si>
    <t>唐志伟</t>
  </si>
  <si>
    <t>胡建军</t>
  </si>
  <si>
    <t>邓慧</t>
  </si>
  <si>
    <t>未 2</t>
  </si>
  <si>
    <t>胡岸炜</t>
  </si>
  <si>
    <t>吴正乾</t>
  </si>
  <si>
    <t>何玉山</t>
  </si>
  <si>
    <t>210</t>
  </si>
  <si>
    <t>张宜剑</t>
  </si>
  <si>
    <t>彭解顺</t>
  </si>
  <si>
    <t>陈晓辉</t>
  </si>
  <si>
    <t>滕国琦</t>
  </si>
  <si>
    <t>龙超</t>
  </si>
  <si>
    <t>刘伯冲</t>
  </si>
  <si>
    <t>唐海燕</t>
  </si>
  <si>
    <t>熊永红</t>
  </si>
  <si>
    <t>刘知云</t>
  </si>
  <si>
    <t>302</t>
  </si>
  <si>
    <t>周建亚</t>
  </si>
  <si>
    <t>唐振辉</t>
  </si>
  <si>
    <t>王三海</t>
  </si>
  <si>
    <t>蒋欣</t>
  </si>
  <si>
    <t>吴建华</t>
  </si>
  <si>
    <t>万冬华</t>
  </si>
  <si>
    <t>刘剑</t>
  </si>
  <si>
    <t>颜海燕</t>
  </si>
  <si>
    <t>眭建国</t>
  </si>
  <si>
    <t>刘光宗</t>
  </si>
  <si>
    <t>陈刚</t>
  </si>
  <si>
    <t>罗辉</t>
  </si>
  <si>
    <t>毛建斌</t>
  </si>
  <si>
    <t>杨迪敏</t>
  </si>
  <si>
    <t>刘五云</t>
  </si>
  <si>
    <t>郑兴</t>
  </si>
  <si>
    <t>1 表坏</t>
  </si>
  <si>
    <t>胡志平</t>
  </si>
  <si>
    <t>蒋丽娜</t>
  </si>
  <si>
    <t>在职总计</t>
  </si>
  <si>
    <t>永州职业技术学院理工校区职工住宅用电数与金额登记表(退休)</t>
  </si>
  <si>
    <t>单位：度吨元</t>
  </si>
  <si>
    <t>房  号</t>
  </si>
  <si>
    <t>姓  名</t>
  </si>
  <si>
    <t>上     次</t>
  </si>
  <si>
    <t>现    查</t>
  </si>
  <si>
    <t>实    际</t>
  </si>
  <si>
    <t>金    额</t>
  </si>
  <si>
    <t>备注</t>
  </si>
  <si>
    <t>电表数</t>
  </si>
  <si>
    <t>水表数</t>
  </si>
  <si>
    <t>水表数(人)</t>
  </si>
  <si>
    <t>电</t>
  </si>
  <si>
    <t>水</t>
  </si>
  <si>
    <t>合计</t>
  </si>
  <si>
    <t>401</t>
  </si>
  <si>
    <t>彭荣贵</t>
  </si>
  <si>
    <t>402</t>
  </si>
  <si>
    <t>于田恩</t>
  </si>
  <si>
    <t>蒋国生</t>
  </si>
  <si>
    <t>蒋明富</t>
  </si>
  <si>
    <t>陈运吉</t>
  </si>
  <si>
    <t>蒋如全</t>
  </si>
  <si>
    <t>陈昌才</t>
  </si>
  <si>
    <t>宁衡玲</t>
  </si>
  <si>
    <t>谢如尧</t>
  </si>
  <si>
    <t>胡光楚</t>
  </si>
  <si>
    <t>蒋陵星</t>
  </si>
  <si>
    <t>易恢敏</t>
  </si>
  <si>
    <t>郑玉兰</t>
  </si>
  <si>
    <t>周巧玲</t>
  </si>
  <si>
    <t>郑延明</t>
  </si>
  <si>
    <t>唐炳荣</t>
  </si>
  <si>
    <t>李蒲英</t>
  </si>
  <si>
    <t>王行旺</t>
  </si>
  <si>
    <t>退休总计</t>
  </si>
  <si>
    <t>永州职业技术学院理工校区职工住宅用电数与金额登记表(非校职工)</t>
  </si>
  <si>
    <t>段佑芳</t>
  </si>
  <si>
    <t>易国里</t>
  </si>
  <si>
    <t>唐德棉</t>
  </si>
  <si>
    <t xml:space="preserve">蒋亚锋 </t>
  </si>
  <si>
    <t>邓小善（综合楼）</t>
  </si>
  <si>
    <t>总计</t>
  </si>
  <si>
    <t>吴期党（吴建勋在职）</t>
  </si>
  <si>
    <t>李小刚（在职）</t>
  </si>
  <si>
    <t>坏</t>
  </si>
  <si>
    <t>厕所</t>
  </si>
  <si>
    <t>郑玉明（6栋）</t>
  </si>
  <si>
    <t>厨房</t>
  </si>
  <si>
    <t>卧室</t>
  </si>
  <si>
    <t>新表0</t>
  </si>
  <si>
    <t>段家清</t>
  </si>
  <si>
    <t>唐美华（公房）</t>
  </si>
  <si>
    <t>周许平（公房）</t>
  </si>
  <si>
    <t>吴建勋（综合楼）</t>
  </si>
  <si>
    <t>杨克昭</t>
  </si>
  <si>
    <t>单位：度吨元                                   2013 年  7 月 —  12 月</t>
  </si>
  <si>
    <t>上   次</t>
  </si>
  <si>
    <t>现   查</t>
  </si>
  <si>
    <t>实   际</t>
  </si>
  <si>
    <t>合  计</t>
  </si>
  <si>
    <t>2013年7月无原始抄表数的住户，其实际用水量均按学院统一标准：3吨/人·月计扣，水费2.01元/吨，电费0.589元/度。</t>
  </si>
  <si>
    <t>1519/1558</t>
  </si>
  <si>
    <t>1822/1956</t>
  </si>
  <si>
    <t>胡同花</t>
  </si>
  <si>
    <t>陈晓辉</t>
  </si>
  <si>
    <t>莫丽萍</t>
  </si>
  <si>
    <t>胡红宇</t>
  </si>
  <si>
    <t>龙其玲</t>
  </si>
  <si>
    <t>唐怿民</t>
  </si>
  <si>
    <t>艾萍英</t>
  </si>
  <si>
    <t>1549/22725</t>
  </si>
  <si>
    <t>112/680</t>
  </si>
  <si>
    <t>2144/24539</t>
  </si>
  <si>
    <t>127/722</t>
  </si>
  <si>
    <t>郑惠尹</t>
  </si>
  <si>
    <t>刘子秀</t>
  </si>
  <si>
    <t>龙石红</t>
  </si>
  <si>
    <t>1554/6896</t>
  </si>
  <si>
    <t>55/1296</t>
  </si>
  <si>
    <t>1593/8361</t>
  </si>
  <si>
    <t>58/1395</t>
  </si>
  <si>
    <t>5506/2237</t>
  </si>
  <si>
    <t>713/1126</t>
  </si>
  <si>
    <t>5711/2797</t>
  </si>
  <si>
    <t>731/1168</t>
  </si>
  <si>
    <t>秦洪涛</t>
  </si>
  <si>
    <t>陈仕龙</t>
  </si>
  <si>
    <t>欧正源</t>
  </si>
  <si>
    <t>2013年7月无原始抄表数的住户，其实际用水量均按学院统一标准：3吨/人·月计扣，水费2.01元/吨，电费0.589元/度。</t>
  </si>
  <si>
    <t>何根茂</t>
  </si>
  <si>
    <t>申明达</t>
  </si>
  <si>
    <t>邓小善</t>
  </si>
  <si>
    <t>永州职业技术学院农学部职工住宅用水电数与金额登记表（退休）</t>
  </si>
  <si>
    <t>单位：度吨元                                   2013 年  7 月 — 12 月</t>
  </si>
  <si>
    <t>房  号</t>
  </si>
  <si>
    <t>姓  名</t>
  </si>
  <si>
    <t>上   次</t>
  </si>
  <si>
    <t>现   查</t>
  </si>
  <si>
    <t>实   际</t>
  </si>
  <si>
    <t>金    额</t>
  </si>
  <si>
    <t>备注</t>
  </si>
  <si>
    <t>电表数</t>
  </si>
  <si>
    <t>水表数</t>
  </si>
  <si>
    <t>电</t>
  </si>
  <si>
    <t>水</t>
  </si>
  <si>
    <t>合  计</t>
  </si>
  <si>
    <t>黄维良</t>
  </si>
  <si>
    <t>2013年7月无原始抄表数的住户，其实际用水量均按学院统一标准：3吨/人·月计扣，水费2.01元/吨，电费0.589元/度。</t>
  </si>
  <si>
    <t>唐立华</t>
  </si>
  <si>
    <t>雷继业</t>
  </si>
  <si>
    <t>吴春富</t>
  </si>
  <si>
    <t>罗淑文</t>
  </si>
  <si>
    <t>蒋呜瑞</t>
  </si>
  <si>
    <t>刘居芳</t>
  </si>
  <si>
    <t>王满连</t>
  </si>
  <si>
    <t>周开义</t>
  </si>
  <si>
    <t>皮修益</t>
  </si>
  <si>
    <t>陈庆曲</t>
  </si>
  <si>
    <t>王光彬</t>
  </si>
  <si>
    <t>2496/9291</t>
  </si>
  <si>
    <t>1192/215</t>
  </si>
  <si>
    <t>2916/10428</t>
  </si>
  <si>
    <t>1215/236</t>
  </si>
  <si>
    <t>蒋福生</t>
  </si>
  <si>
    <t>陈玉君</t>
  </si>
  <si>
    <t>董树森</t>
  </si>
  <si>
    <t>向建国</t>
  </si>
  <si>
    <t>周进志</t>
  </si>
  <si>
    <t>秦树华</t>
  </si>
  <si>
    <t>张桂秋</t>
  </si>
  <si>
    <t>周芳彪</t>
  </si>
  <si>
    <t>张亚湘</t>
  </si>
  <si>
    <t>2355/9789</t>
  </si>
  <si>
    <t>232/770</t>
  </si>
  <si>
    <t>2699/3064</t>
  </si>
  <si>
    <t>252/802</t>
  </si>
  <si>
    <t>姚治贵</t>
  </si>
  <si>
    <t>蔡翠云</t>
  </si>
  <si>
    <t>李增元</t>
  </si>
  <si>
    <t>陈烈光</t>
  </si>
  <si>
    <t>周巧云</t>
  </si>
  <si>
    <t>马玉琴</t>
  </si>
  <si>
    <t>吕国勇</t>
  </si>
  <si>
    <t>钟鲁</t>
  </si>
  <si>
    <t>洪梅生</t>
  </si>
  <si>
    <t>杨仁爱</t>
  </si>
  <si>
    <t>李汉生</t>
  </si>
  <si>
    <t>冯德香</t>
  </si>
  <si>
    <t>腾鹤龄</t>
  </si>
  <si>
    <t>何成姣</t>
  </si>
  <si>
    <t>刘慧敏</t>
  </si>
  <si>
    <t>肖桂英</t>
  </si>
  <si>
    <t>戴助春</t>
  </si>
  <si>
    <t>刘树源</t>
  </si>
  <si>
    <t>张勤</t>
  </si>
  <si>
    <t>魏建强</t>
  </si>
  <si>
    <t>范健</t>
  </si>
  <si>
    <t>范毓滏</t>
  </si>
  <si>
    <t>许必跃</t>
  </si>
  <si>
    <t>匡宗禄</t>
  </si>
  <si>
    <t>吴又梯</t>
  </si>
  <si>
    <t>欧朝培</t>
  </si>
  <si>
    <t>王晓华</t>
  </si>
  <si>
    <t>王先锟</t>
  </si>
  <si>
    <t>唐高清</t>
  </si>
  <si>
    <t>邓华清</t>
  </si>
  <si>
    <t>冯品荣</t>
  </si>
  <si>
    <t>2013年7月无原始抄表数的住户，其实际用水量均按学院统一标准：3吨/人·月计扣，水费2.01元/吨，电费0.589元/度。</t>
  </si>
  <si>
    <t>胡孟明</t>
  </si>
  <si>
    <t>彭武生</t>
  </si>
  <si>
    <t>伍定军</t>
  </si>
  <si>
    <t>14133/6805</t>
  </si>
  <si>
    <t>16033/8072</t>
  </si>
  <si>
    <t>蒋三惠</t>
  </si>
  <si>
    <t>唐正科</t>
  </si>
  <si>
    <t>曹绍霞</t>
  </si>
  <si>
    <t>唐建国</t>
  </si>
  <si>
    <t>2013年6月无原始抄表数的住户，其实际用水量均按学院统一标准：3吨/人·月计扣，水2.01元/吨，电0.589元/度。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</si>
</sst>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_);[Red]\(0.0\)"/>
    <numFmt numFmtId="190" formatCode="0.00_ "/>
    <numFmt numFmtId="191" formatCode="0.00_);[Red]\(0.00\)"/>
  </numFmts>
  <fonts count="21">
    <font>
      <sz val="12"/>
      <name val="宋体"/>
      <family val="0"/>
    </font>
    <font>
      <sz val="9"/>
      <name val="宋体"/>
      <family val="0"/>
    </font>
    <font>
      <b/>
      <sz val="20"/>
      <name val="黑体"/>
      <family val="0"/>
    </font>
    <font>
      <sz val="20"/>
      <name val="黑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3"/>
      <name val="宋体"/>
      <family val="0"/>
    </font>
    <font>
      <sz val="12"/>
      <color indexed="8"/>
      <name val="宋体"/>
      <family val="0"/>
    </font>
    <font>
      <b/>
      <sz val="20"/>
      <color indexed="8"/>
      <name val="黑体"/>
      <family val="0"/>
    </font>
    <font>
      <sz val="20"/>
      <color indexed="8"/>
      <name val="黑体"/>
      <family val="0"/>
    </font>
    <font>
      <sz val="9"/>
      <color indexed="8"/>
      <name val="宋体"/>
      <family val="0"/>
    </font>
    <font>
      <sz val="11"/>
      <name val="黑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188" fontId="0" fillId="0" borderId="0" xfId="0" applyNumberFormat="1" applyAlignment="1">
      <alignment vertical="center"/>
    </xf>
    <xf numFmtId="189" fontId="0" fillId="0" borderId="0" xfId="0" applyNumberForma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0" fontId="0" fillId="0" borderId="0" xfId="0" applyNumberForma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right" vertical="center" shrinkToFit="1"/>
    </xf>
    <xf numFmtId="0" fontId="7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 shrinkToFit="1"/>
    </xf>
    <xf numFmtId="191" fontId="0" fillId="0" borderId="0" xfId="0" applyNumberFormat="1" applyAlignment="1">
      <alignment vertical="center"/>
    </xf>
    <xf numFmtId="191" fontId="0" fillId="0" borderId="2" xfId="0" applyNumberForma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191" fontId="7" fillId="0" borderId="1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vertical="center"/>
    </xf>
    <xf numFmtId="191" fontId="0" fillId="0" borderId="0" xfId="0" applyNumberFormat="1" applyBorder="1" applyAlignment="1">
      <alignment vertical="center"/>
    </xf>
    <xf numFmtId="191" fontId="13" fillId="0" borderId="0" xfId="0" applyNumberFormat="1" applyFont="1" applyAlignment="1">
      <alignment vertical="center"/>
    </xf>
    <xf numFmtId="191" fontId="13" fillId="0" borderId="1" xfId="0" applyNumberFormat="1" applyFont="1" applyBorder="1" applyAlignment="1">
      <alignment horizontal="center" vertical="center"/>
    </xf>
    <xf numFmtId="191" fontId="13" fillId="0" borderId="1" xfId="0" applyNumberFormat="1" applyFont="1" applyBorder="1" applyAlignment="1">
      <alignment vertical="center"/>
    </xf>
    <xf numFmtId="191" fontId="0" fillId="0" borderId="0" xfId="0" applyNumberFormat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right" vertical="center" shrinkToFit="1"/>
    </xf>
    <xf numFmtId="191" fontId="0" fillId="0" borderId="1" xfId="0" applyNumberFormat="1" applyFont="1" applyBorder="1" applyAlignment="1">
      <alignment vertical="center" shrinkToFit="1"/>
    </xf>
    <xf numFmtId="191" fontId="0" fillId="0" borderId="1" xfId="0" applyNumberFormat="1" applyFont="1" applyBorder="1" applyAlignment="1">
      <alignment vertical="center"/>
    </xf>
    <xf numFmtId="191" fontId="0" fillId="0" borderId="0" xfId="0" applyNumberFormat="1" applyFont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right" vertical="center" shrinkToFit="1"/>
    </xf>
    <xf numFmtId="49" fontId="0" fillId="0" borderId="1" xfId="0" applyNumberFormat="1" applyFont="1" applyBorder="1" applyAlignment="1">
      <alignment vertical="center" shrinkToFit="1"/>
    </xf>
    <xf numFmtId="0" fontId="0" fillId="0" borderId="1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shrinkToFit="1"/>
    </xf>
    <xf numFmtId="0" fontId="0" fillId="0" borderId="5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Alignment="1">
      <alignment vertical="center"/>
    </xf>
    <xf numFmtId="0" fontId="0" fillId="0" borderId="5" xfId="0" applyNumberForma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right"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horizontal="right"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 applyAlignment="1">
      <alignment vertical="center" shrinkToFit="1"/>
    </xf>
    <xf numFmtId="0" fontId="0" fillId="0" borderId="0" xfId="0" applyFill="1" applyAlignment="1">
      <alignment vertical="center"/>
    </xf>
    <xf numFmtId="0" fontId="0" fillId="0" borderId="5" xfId="0" applyNumberFormat="1" applyFont="1" applyFill="1" applyBorder="1" applyAlignment="1">
      <alignment horizontal="center" vertical="center" shrinkToFit="1"/>
    </xf>
    <xf numFmtId="49" fontId="0" fillId="0" borderId="0" xfId="0" applyNumberFormat="1" applyAlignment="1">
      <alignment horizontal="center" vertical="center"/>
    </xf>
    <xf numFmtId="0" fontId="0" fillId="0" borderId="1" xfId="0" applyNumberFormat="1" applyFill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91" fontId="0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191" fontId="13" fillId="0" borderId="6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191" fontId="13" fillId="0" borderId="1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13" fillId="0" borderId="5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91" fontId="13" fillId="0" borderId="2" xfId="0" applyNumberFormat="1" applyFont="1" applyBorder="1" applyAlignment="1">
      <alignment horizontal="center" vertical="center"/>
    </xf>
    <xf numFmtId="191" fontId="13" fillId="0" borderId="5" xfId="0" applyNumberFormat="1" applyFont="1" applyBorder="1" applyAlignment="1">
      <alignment horizontal="center" vertical="center"/>
    </xf>
    <xf numFmtId="191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91" fontId="0" fillId="0" borderId="2" xfId="0" applyNumberFormat="1" applyBorder="1" applyAlignment="1">
      <alignment horizontal="center" vertical="center"/>
    </xf>
    <xf numFmtId="191" fontId="0" fillId="0" borderId="5" xfId="0" applyNumberFormat="1" applyBorder="1" applyAlignment="1">
      <alignment horizontal="center" vertical="center"/>
    </xf>
    <xf numFmtId="191" fontId="0" fillId="0" borderId="6" xfId="0" applyNumberForma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1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9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NumberFormat="1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2" fontId="20" fillId="0" borderId="8" xfId="0" applyNumberFormat="1" applyFont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workbookViewId="0" topLeftCell="A130">
      <selection activeCell="L5" sqref="L5:L23"/>
    </sheetView>
  </sheetViews>
  <sheetFormatPr defaultColWidth="9.00390625" defaultRowHeight="14.25"/>
  <cols>
    <col min="9" max="9" width="10.50390625" style="52" bestFit="1" customWidth="1"/>
    <col min="10" max="10" width="12.25390625" style="52" customWidth="1"/>
    <col min="11" max="11" width="11.625" style="52" customWidth="1"/>
    <col min="12" max="12" width="13.875" style="0" customWidth="1"/>
  </cols>
  <sheetData>
    <row r="1" spans="1:12" ht="25.5">
      <c r="A1" s="148" t="s">
        <v>126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14.25">
      <c r="A2" s="150" t="s">
        <v>239</v>
      </c>
      <c r="B2" s="150"/>
      <c r="E2" s="150" t="s">
        <v>1108</v>
      </c>
      <c r="F2" s="150"/>
      <c r="G2" s="150"/>
      <c r="H2" s="150"/>
      <c r="J2" s="151"/>
      <c r="K2" s="151"/>
      <c r="L2" s="151"/>
    </row>
    <row r="3" spans="1:12" ht="18" customHeight="1">
      <c r="A3" s="146" t="s">
        <v>241</v>
      </c>
      <c r="B3" s="142" t="s">
        <v>242</v>
      </c>
      <c r="C3" s="142" t="s">
        <v>243</v>
      </c>
      <c r="D3" s="142"/>
      <c r="E3" s="142" t="s">
        <v>244</v>
      </c>
      <c r="F3" s="142"/>
      <c r="G3" s="142" t="s">
        <v>245</v>
      </c>
      <c r="H3" s="142"/>
      <c r="I3" s="141" t="s">
        <v>246</v>
      </c>
      <c r="J3" s="141"/>
      <c r="K3" s="141"/>
      <c r="L3" s="142" t="s">
        <v>247</v>
      </c>
    </row>
    <row r="4" spans="1:12" ht="18" customHeight="1">
      <c r="A4" s="146"/>
      <c r="B4" s="142"/>
      <c r="C4" s="2" t="s">
        <v>248</v>
      </c>
      <c r="D4" s="2" t="s">
        <v>249</v>
      </c>
      <c r="E4" s="2" t="s">
        <v>248</v>
      </c>
      <c r="F4" s="2" t="s">
        <v>249</v>
      </c>
      <c r="G4" s="2" t="s">
        <v>248</v>
      </c>
      <c r="H4" s="2" t="s">
        <v>249</v>
      </c>
      <c r="I4" s="54" t="s">
        <v>250</v>
      </c>
      <c r="J4" s="54" t="s">
        <v>251</v>
      </c>
      <c r="K4" s="54" t="s">
        <v>252</v>
      </c>
      <c r="L4" s="142"/>
    </row>
    <row r="5" spans="1:12" ht="18" customHeight="1">
      <c r="A5" s="4" t="s">
        <v>253</v>
      </c>
      <c r="B5" s="6" t="s">
        <v>99</v>
      </c>
      <c r="C5" s="7">
        <v>6758</v>
      </c>
      <c r="D5" s="8">
        <v>73</v>
      </c>
      <c r="E5" s="7">
        <v>7643</v>
      </c>
      <c r="F5" s="8">
        <v>91</v>
      </c>
      <c r="G5" s="6">
        <f>E5-C5</f>
        <v>885</v>
      </c>
      <c r="H5" s="2">
        <f>F5-D5</f>
        <v>18</v>
      </c>
      <c r="I5" s="55">
        <f>G5*0.589</f>
        <v>521.265</v>
      </c>
      <c r="J5" s="54">
        <f>H5*2.01</f>
        <v>36.17999999999999</v>
      </c>
      <c r="K5" s="54">
        <f>I5+J5</f>
        <v>557.4449999999999</v>
      </c>
      <c r="L5" s="147" t="s">
        <v>1520</v>
      </c>
    </row>
    <row r="6" spans="1:12" ht="18" customHeight="1">
      <c r="A6" s="4" t="s">
        <v>1175</v>
      </c>
      <c r="B6" s="6" t="s">
        <v>100</v>
      </c>
      <c r="C6" s="7">
        <v>6301</v>
      </c>
      <c r="D6" s="8">
        <v>110</v>
      </c>
      <c r="E6" s="7">
        <v>6381</v>
      </c>
      <c r="F6" s="8">
        <v>115</v>
      </c>
      <c r="G6" s="6">
        <f aca="true" t="shared" si="0" ref="G6:G19">E6-C6</f>
        <v>80</v>
      </c>
      <c r="H6" s="2">
        <f aca="true" t="shared" si="1" ref="G6:H22">F6-D6</f>
        <v>5</v>
      </c>
      <c r="I6" s="55">
        <f aca="true" t="shared" si="2" ref="I6:I22">G6*0.589</f>
        <v>47.12</v>
      </c>
      <c r="J6" s="54">
        <f aca="true" t="shared" si="3" ref="J6:J22">H6*2.01</f>
        <v>10.049999999999999</v>
      </c>
      <c r="K6" s="54">
        <f aca="true" t="shared" si="4" ref="K6:K22">I6+J6</f>
        <v>57.169999999999995</v>
      </c>
      <c r="L6" s="147"/>
    </row>
    <row r="7" spans="1:12" ht="18" customHeight="1">
      <c r="A7" s="4" t="s">
        <v>801</v>
      </c>
      <c r="B7" s="6" t="s">
        <v>101</v>
      </c>
      <c r="C7" s="7">
        <v>2274</v>
      </c>
      <c r="D7" s="8">
        <v>360</v>
      </c>
      <c r="E7" s="7">
        <v>2630</v>
      </c>
      <c r="F7" s="8">
        <v>404</v>
      </c>
      <c r="G7" s="6">
        <f t="shared" si="0"/>
        <v>356</v>
      </c>
      <c r="H7" s="2">
        <f t="shared" si="1"/>
        <v>44</v>
      </c>
      <c r="I7" s="55">
        <f t="shared" si="2"/>
        <v>209.684</v>
      </c>
      <c r="J7" s="54">
        <f t="shared" si="3"/>
        <v>88.44</v>
      </c>
      <c r="K7" s="54">
        <f t="shared" si="4"/>
        <v>298.124</v>
      </c>
      <c r="L7" s="147"/>
    </row>
    <row r="8" spans="1:12" ht="18" customHeight="1">
      <c r="A8" s="4" t="s">
        <v>802</v>
      </c>
      <c r="B8" s="6" t="s">
        <v>102</v>
      </c>
      <c r="C8" s="7">
        <v>8739</v>
      </c>
      <c r="D8" s="8">
        <v>83</v>
      </c>
      <c r="E8" s="7">
        <v>8773</v>
      </c>
      <c r="F8" s="8">
        <v>98</v>
      </c>
      <c r="G8" s="6">
        <f t="shared" si="0"/>
        <v>34</v>
      </c>
      <c r="H8" s="2">
        <f t="shared" si="1"/>
        <v>15</v>
      </c>
      <c r="I8" s="55">
        <f t="shared" si="2"/>
        <v>20.026</v>
      </c>
      <c r="J8" s="54">
        <f t="shared" si="3"/>
        <v>30.15</v>
      </c>
      <c r="K8" s="54">
        <f t="shared" si="4"/>
        <v>50.176</v>
      </c>
      <c r="L8" s="147"/>
    </row>
    <row r="9" spans="1:12" ht="18" customHeight="1">
      <c r="A9" s="4" t="s">
        <v>803</v>
      </c>
      <c r="B9" s="6" t="s">
        <v>103</v>
      </c>
      <c r="C9" s="7">
        <v>5741</v>
      </c>
      <c r="D9" s="8">
        <v>252</v>
      </c>
      <c r="E9" s="7">
        <v>6134</v>
      </c>
      <c r="F9" s="8">
        <v>275</v>
      </c>
      <c r="G9" s="6">
        <f t="shared" si="0"/>
        <v>393</v>
      </c>
      <c r="H9" s="2">
        <f t="shared" si="1"/>
        <v>23</v>
      </c>
      <c r="I9" s="55">
        <f t="shared" si="2"/>
        <v>231.47699999999998</v>
      </c>
      <c r="J9" s="54">
        <f t="shared" si="3"/>
        <v>46.23</v>
      </c>
      <c r="K9" s="54">
        <f t="shared" si="4"/>
        <v>277.707</v>
      </c>
      <c r="L9" s="147"/>
    </row>
    <row r="10" spans="1:12" ht="18" customHeight="1">
      <c r="A10" s="4" t="s">
        <v>804</v>
      </c>
      <c r="B10" s="6" t="s">
        <v>104</v>
      </c>
      <c r="C10" s="7">
        <v>4646</v>
      </c>
      <c r="D10" s="8">
        <v>5</v>
      </c>
      <c r="E10" s="7">
        <v>4647</v>
      </c>
      <c r="F10" s="8">
        <v>13</v>
      </c>
      <c r="G10" s="6">
        <f t="shared" si="0"/>
        <v>1</v>
      </c>
      <c r="H10" s="2">
        <f t="shared" si="1"/>
        <v>8</v>
      </c>
      <c r="I10" s="55">
        <f t="shared" si="2"/>
        <v>0.589</v>
      </c>
      <c r="J10" s="54">
        <f t="shared" si="3"/>
        <v>16.08</v>
      </c>
      <c r="K10" s="54">
        <f t="shared" si="4"/>
        <v>16.668999999999997</v>
      </c>
      <c r="L10" s="147"/>
    </row>
    <row r="11" spans="1:14" ht="18" customHeight="1">
      <c r="A11" s="4" t="s">
        <v>805</v>
      </c>
      <c r="B11" s="6" t="s">
        <v>105</v>
      </c>
      <c r="C11" s="7">
        <v>5569</v>
      </c>
      <c r="D11" s="8">
        <v>0</v>
      </c>
      <c r="E11" s="7">
        <v>5569</v>
      </c>
      <c r="F11" s="8">
        <v>0</v>
      </c>
      <c r="G11" s="6">
        <f t="shared" si="0"/>
        <v>0</v>
      </c>
      <c r="H11" s="2">
        <f t="shared" si="1"/>
        <v>0</v>
      </c>
      <c r="I11" s="55">
        <f t="shared" si="2"/>
        <v>0</v>
      </c>
      <c r="J11" s="54">
        <f t="shared" si="3"/>
        <v>0</v>
      </c>
      <c r="K11" s="54">
        <f t="shared" si="4"/>
        <v>0</v>
      </c>
      <c r="L11" s="147"/>
      <c r="N11" s="27"/>
    </row>
    <row r="12" spans="1:12" ht="18" customHeight="1">
      <c r="A12" s="4" t="s">
        <v>806</v>
      </c>
      <c r="B12" s="6" t="s">
        <v>106</v>
      </c>
      <c r="C12" s="7">
        <v>2454</v>
      </c>
      <c r="D12" s="8">
        <v>0</v>
      </c>
      <c r="E12" s="7">
        <v>2454</v>
      </c>
      <c r="F12" s="8">
        <v>69</v>
      </c>
      <c r="G12" s="6">
        <f t="shared" si="0"/>
        <v>0</v>
      </c>
      <c r="H12" s="2">
        <f t="shared" si="1"/>
        <v>69</v>
      </c>
      <c r="I12" s="55">
        <f t="shared" si="2"/>
        <v>0</v>
      </c>
      <c r="J12" s="54">
        <f t="shared" si="3"/>
        <v>138.69</v>
      </c>
      <c r="K12" s="54">
        <f t="shared" si="4"/>
        <v>138.69</v>
      </c>
      <c r="L12" s="147"/>
    </row>
    <row r="13" spans="1:12" ht="18" customHeight="1">
      <c r="A13" s="4" t="s">
        <v>807</v>
      </c>
      <c r="B13" s="6" t="s">
        <v>107</v>
      </c>
      <c r="C13" s="7">
        <v>3293</v>
      </c>
      <c r="D13" s="8">
        <v>11</v>
      </c>
      <c r="E13" s="7">
        <v>3441</v>
      </c>
      <c r="F13" s="8">
        <v>25</v>
      </c>
      <c r="G13" s="6">
        <f t="shared" si="0"/>
        <v>148</v>
      </c>
      <c r="H13" s="2">
        <f t="shared" si="1"/>
        <v>14</v>
      </c>
      <c r="I13" s="55">
        <f t="shared" si="2"/>
        <v>87.172</v>
      </c>
      <c r="J13" s="54">
        <f t="shared" si="3"/>
        <v>28.139999999999997</v>
      </c>
      <c r="K13" s="54">
        <f t="shared" si="4"/>
        <v>115.312</v>
      </c>
      <c r="L13" s="147"/>
    </row>
    <row r="14" spans="1:12" ht="18" customHeight="1">
      <c r="A14" s="4" t="s">
        <v>808</v>
      </c>
      <c r="B14" s="6" t="s">
        <v>108</v>
      </c>
      <c r="C14" s="7">
        <v>1402</v>
      </c>
      <c r="D14" s="8">
        <v>29</v>
      </c>
      <c r="E14" s="7">
        <v>2625</v>
      </c>
      <c r="F14" s="8">
        <v>82</v>
      </c>
      <c r="G14" s="6">
        <f t="shared" si="0"/>
        <v>1223</v>
      </c>
      <c r="H14" s="2">
        <f t="shared" si="1"/>
        <v>53</v>
      </c>
      <c r="I14" s="55">
        <f t="shared" si="2"/>
        <v>720.347</v>
      </c>
      <c r="J14" s="54">
        <f t="shared" si="3"/>
        <v>106.52999999999999</v>
      </c>
      <c r="K14" s="54">
        <f t="shared" si="4"/>
        <v>826.877</v>
      </c>
      <c r="L14" s="147"/>
    </row>
    <row r="15" spans="1:12" ht="18" customHeight="1">
      <c r="A15" s="4" t="s">
        <v>56</v>
      </c>
      <c r="B15" s="6" t="s">
        <v>109</v>
      </c>
      <c r="C15" s="7">
        <v>12598</v>
      </c>
      <c r="D15" s="8">
        <v>2032</v>
      </c>
      <c r="E15" s="7">
        <v>12856</v>
      </c>
      <c r="F15" s="8">
        <v>2045</v>
      </c>
      <c r="G15" s="6">
        <f t="shared" si="0"/>
        <v>258</v>
      </c>
      <c r="H15" s="2">
        <f t="shared" si="1"/>
        <v>13</v>
      </c>
      <c r="I15" s="55">
        <f t="shared" si="2"/>
        <v>151.962</v>
      </c>
      <c r="J15" s="54">
        <f t="shared" si="3"/>
        <v>26.129999999999995</v>
      </c>
      <c r="K15" s="54">
        <f t="shared" si="4"/>
        <v>178.09199999999998</v>
      </c>
      <c r="L15" s="147"/>
    </row>
    <row r="16" spans="1:12" ht="18" customHeight="1">
      <c r="A16" s="4" t="s">
        <v>57</v>
      </c>
      <c r="B16" s="6" t="s">
        <v>1176</v>
      </c>
      <c r="C16" s="7">
        <v>2016</v>
      </c>
      <c r="D16" s="8">
        <v>1683</v>
      </c>
      <c r="E16" s="7">
        <v>2016</v>
      </c>
      <c r="F16" s="8">
        <v>1683</v>
      </c>
      <c r="G16" s="6">
        <f t="shared" si="0"/>
        <v>0</v>
      </c>
      <c r="H16" s="2">
        <f t="shared" si="1"/>
        <v>0</v>
      </c>
      <c r="I16" s="55">
        <f t="shared" si="2"/>
        <v>0</v>
      </c>
      <c r="J16" s="54">
        <f t="shared" si="3"/>
        <v>0</v>
      </c>
      <c r="K16" s="54">
        <f t="shared" si="4"/>
        <v>0</v>
      </c>
      <c r="L16" s="147"/>
    </row>
    <row r="17" spans="1:12" ht="18" customHeight="1">
      <c r="A17" s="4" t="s">
        <v>58</v>
      </c>
      <c r="B17" s="6" t="s">
        <v>1177</v>
      </c>
      <c r="C17" s="7">
        <v>4288</v>
      </c>
      <c r="D17" s="8">
        <v>865</v>
      </c>
      <c r="E17" s="7">
        <v>4442</v>
      </c>
      <c r="F17" s="8">
        <v>879</v>
      </c>
      <c r="G17" s="6">
        <f t="shared" si="0"/>
        <v>154</v>
      </c>
      <c r="H17" s="2">
        <f t="shared" si="1"/>
        <v>14</v>
      </c>
      <c r="I17" s="55">
        <f t="shared" si="2"/>
        <v>90.70599999999999</v>
      </c>
      <c r="J17" s="54">
        <f t="shared" si="3"/>
        <v>28.139999999999997</v>
      </c>
      <c r="K17" s="54">
        <f t="shared" si="4"/>
        <v>118.84599999999999</v>
      </c>
      <c r="L17" s="147"/>
    </row>
    <row r="18" spans="1:12" ht="18" customHeight="1">
      <c r="A18" s="4" t="s">
        <v>59</v>
      </c>
      <c r="B18" s="6" t="s">
        <v>1178</v>
      </c>
      <c r="C18" s="7">
        <v>4250</v>
      </c>
      <c r="D18" s="8">
        <v>17</v>
      </c>
      <c r="E18" s="7">
        <v>4413</v>
      </c>
      <c r="F18" s="8">
        <v>63</v>
      </c>
      <c r="G18" s="6">
        <f t="shared" si="0"/>
        <v>163</v>
      </c>
      <c r="H18" s="2">
        <f t="shared" si="1"/>
        <v>46</v>
      </c>
      <c r="I18" s="55">
        <f t="shared" si="2"/>
        <v>96.00699999999999</v>
      </c>
      <c r="J18" s="54">
        <f t="shared" si="3"/>
        <v>92.46</v>
      </c>
      <c r="K18" s="54">
        <f t="shared" si="4"/>
        <v>188.46699999999998</v>
      </c>
      <c r="L18" s="147"/>
    </row>
    <row r="19" spans="1:12" ht="18" customHeight="1">
      <c r="A19" s="4" t="s">
        <v>60</v>
      </c>
      <c r="B19" s="6" t="s">
        <v>1179</v>
      </c>
      <c r="C19" s="7">
        <v>15385</v>
      </c>
      <c r="D19" s="8">
        <v>919</v>
      </c>
      <c r="E19" s="7">
        <v>15991</v>
      </c>
      <c r="F19" s="8">
        <v>972</v>
      </c>
      <c r="G19" s="6">
        <f t="shared" si="0"/>
        <v>606</v>
      </c>
      <c r="H19" s="2">
        <f t="shared" si="1"/>
        <v>53</v>
      </c>
      <c r="I19" s="55">
        <f t="shared" si="2"/>
        <v>356.93399999999997</v>
      </c>
      <c r="J19" s="54">
        <f t="shared" si="3"/>
        <v>106.52999999999999</v>
      </c>
      <c r="K19" s="54">
        <f t="shared" si="4"/>
        <v>463.46399999999994</v>
      </c>
      <c r="L19" s="147"/>
    </row>
    <row r="20" spans="1:12" ht="18" customHeight="1">
      <c r="A20" s="4" t="s">
        <v>61</v>
      </c>
      <c r="B20" s="6" t="s">
        <v>1180</v>
      </c>
      <c r="C20" s="7">
        <v>18488</v>
      </c>
      <c r="D20" s="8">
        <v>2317</v>
      </c>
      <c r="E20" s="7">
        <v>19103</v>
      </c>
      <c r="F20" s="8">
        <v>2333</v>
      </c>
      <c r="G20" s="6">
        <f t="shared" si="1"/>
        <v>615</v>
      </c>
      <c r="H20" s="2">
        <f t="shared" si="1"/>
        <v>16</v>
      </c>
      <c r="I20" s="55">
        <f t="shared" si="2"/>
        <v>362.23499999999996</v>
      </c>
      <c r="J20" s="54">
        <f t="shared" si="3"/>
        <v>32.16</v>
      </c>
      <c r="K20" s="54">
        <f t="shared" si="4"/>
        <v>394.395</v>
      </c>
      <c r="L20" s="147"/>
    </row>
    <row r="21" spans="1:12" s="11" customFormat="1" ht="18" customHeight="1">
      <c r="A21" s="4" t="s">
        <v>62</v>
      </c>
      <c r="B21" s="9" t="s">
        <v>1181</v>
      </c>
      <c r="C21" s="7">
        <v>6011</v>
      </c>
      <c r="D21" s="8">
        <v>3298</v>
      </c>
      <c r="E21" s="7">
        <v>6342</v>
      </c>
      <c r="F21" s="8">
        <v>3373</v>
      </c>
      <c r="G21" s="6">
        <f t="shared" si="1"/>
        <v>331</v>
      </c>
      <c r="H21" s="2">
        <f t="shared" si="1"/>
        <v>75</v>
      </c>
      <c r="I21" s="55">
        <f t="shared" si="2"/>
        <v>194.959</v>
      </c>
      <c r="J21" s="54">
        <f t="shared" si="3"/>
        <v>150.74999999999997</v>
      </c>
      <c r="K21" s="54">
        <f t="shared" si="4"/>
        <v>345.70899999999995</v>
      </c>
      <c r="L21" s="147"/>
    </row>
    <row r="22" spans="1:12" s="11" customFormat="1" ht="18" customHeight="1">
      <c r="A22" s="4" t="s">
        <v>63</v>
      </c>
      <c r="B22" s="6" t="s">
        <v>1182</v>
      </c>
      <c r="C22" s="7">
        <v>3451</v>
      </c>
      <c r="D22" s="8">
        <v>5</v>
      </c>
      <c r="E22" s="7">
        <v>3738</v>
      </c>
      <c r="F22" s="8">
        <v>40</v>
      </c>
      <c r="G22" s="6">
        <f t="shared" si="1"/>
        <v>287</v>
      </c>
      <c r="H22" s="2">
        <f t="shared" si="1"/>
        <v>35</v>
      </c>
      <c r="I22" s="55">
        <f t="shared" si="2"/>
        <v>169.04299999999998</v>
      </c>
      <c r="J22" s="54">
        <f t="shared" si="3"/>
        <v>70.35</v>
      </c>
      <c r="K22" s="54">
        <f t="shared" si="4"/>
        <v>239.39299999999997</v>
      </c>
      <c r="L22" s="147"/>
    </row>
    <row r="23" spans="1:12" ht="18" customHeight="1">
      <c r="A23" s="142" t="s">
        <v>252</v>
      </c>
      <c r="B23" s="142"/>
      <c r="C23" s="2">
        <v>5059</v>
      </c>
      <c r="D23" s="3"/>
      <c r="E23" s="3"/>
      <c r="F23" s="3"/>
      <c r="G23" s="3"/>
      <c r="H23" s="3"/>
      <c r="I23" s="55">
        <f>SUM(I5:I22)</f>
        <v>3259.526</v>
      </c>
      <c r="J23" s="55">
        <f>SUM(J5:J22)</f>
        <v>1007.0099999999999</v>
      </c>
      <c r="K23" s="55">
        <f>SUM(K5:K22)</f>
        <v>4266.536</v>
      </c>
      <c r="L23" s="147"/>
    </row>
    <row r="24" spans="1:12" ht="25.5">
      <c r="A24" s="148" t="s">
        <v>126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</row>
    <row r="25" spans="1:12" ht="14.25">
      <c r="A25" s="150" t="s">
        <v>239</v>
      </c>
      <c r="B25" s="150"/>
      <c r="E25" s="150" t="s">
        <v>1108</v>
      </c>
      <c r="F25" s="150"/>
      <c r="G25" s="150"/>
      <c r="H25" s="150"/>
      <c r="J25" s="151"/>
      <c r="K25" s="151"/>
      <c r="L25" s="151"/>
    </row>
    <row r="26" spans="1:12" ht="18" customHeight="1">
      <c r="A26" s="146" t="s">
        <v>241</v>
      </c>
      <c r="B26" s="142" t="s">
        <v>242</v>
      </c>
      <c r="C26" s="142" t="s">
        <v>243</v>
      </c>
      <c r="D26" s="142"/>
      <c r="E26" s="142" t="s">
        <v>244</v>
      </c>
      <c r="F26" s="142"/>
      <c r="G26" s="142" t="s">
        <v>245</v>
      </c>
      <c r="H26" s="142"/>
      <c r="I26" s="141" t="s">
        <v>246</v>
      </c>
      <c r="J26" s="141"/>
      <c r="K26" s="141"/>
      <c r="L26" s="142" t="s">
        <v>247</v>
      </c>
    </row>
    <row r="27" spans="1:12" ht="18" customHeight="1">
      <c r="A27" s="146"/>
      <c r="B27" s="142"/>
      <c r="C27" s="2" t="s">
        <v>248</v>
      </c>
      <c r="D27" s="2" t="s">
        <v>249</v>
      </c>
      <c r="E27" s="2" t="s">
        <v>248</v>
      </c>
      <c r="F27" s="2" t="s">
        <v>249</v>
      </c>
      <c r="G27" s="2" t="s">
        <v>248</v>
      </c>
      <c r="H27" s="2" t="s">
        <v>249</v>
      </c>
      <c r="I27" s="54" t="s">
        <v>250</v>
      </c>
      <c r="J27" s="54" t="s">
        <v>251</v>
      </c>
      <c r="K27" s="54" t="s">
        <v>252</v>
      </c>
      <c r="L27" s="142"/>
    </row>
    <row r="28" spans="1:12" ht="18" customHeight="1">
      <c r="A28" s="4" t="s">
        <v>272</v>
      </c>
      <c r="B28" s="9" t="s">
        <v>1183</v>
      </c>
      <c r="C28" s="7">
        <v>4481</v>
      </c>
      <c r="D28" s="8">
        <v>2224</v>
      </c>
      <c r="E28" s="7">
        <v>4896</v>
      </c>
      <c r="F28" s="8">
        <v>2229</v>
      </c>
      <c r="G28" s="6">
        <f>E28-C28</f>
        <v>415</v>
      </c>
      <c r="H28" s="2">
        <f>F28-D28</f>
        <v>5</v>
      </c>
      <c r="I28" s="55">
        <f>G28*0.589</f>
        <v>244.43499999999997</v>
      </c>
      <c r="J28" s="54">
        <f>H28*2.01</f>
        <v>10.049999999999999</v>
      </c>
      <c r="K28" s="54">
        <f>I28+J28</f>
        <v>254.48499999999999</v>
      </c>
      <c r="L28" s="147" t="s">
        <v>1169</v>
      </c>
    </row>
    <row r="29" spans="1:12" ht="18" customHeight="1">
      <c r="A29" s="4" t="s">
        <v>274</v>
      </c>
      <c r="B29" s="6" t="s">
        <v>1184</v>
      </c>
      <c r="C29" s="7">
        <v>3992</v>
      </c>
      <c r="D29" s="8">
        <v>366</v>
      </c>
      <c r="E29" s="7">
        <v>4192</v>
      </c>
      <c r="F29" s="8">
        <v>383</v>
      </c>
      <c r="G29" s="6">
        <f aca="true" t="shared" si="5" ref="G29:H45">E29-C29</f>
        <v>200</v>
      </c>
      <c r="H29" s="2">
        <f t="shared" si="5"/>
        <v>17</v>
      </c>
      <c r="I29" s="55">
        <f aca="true" t="shared" si="6" ref="I29:I45">G29*0.589</f>
        <v>117.8</v>
      </c>
      <c r="J29" s="54">
        <f aca="true" t="shared" si="7" ref="J29:J45">H29*2.01</f>
        <v>34.169999999999995</v>
      </c>
      <c r="K29" s="54">
        <f aca="true" t="shared" si="8" ref="K29:K45">I29+J29</f>
        <v>151.97</v>
      </c>
      <c r="L29" s="147"/>
    </row>
    <row r="30" spans="1:12" ht="18" customHeight="1">
      <c r="A30" s="4" t="s">
        <v>810</v>
      </c>
      <c r="B30" s="10" t="s">
        <v>1185</v>
      </c>
      <c r="C30" s="7">
        <v>8417</v>
      </c>
      <c r="D30" s="8">
        <v>1703</v>
      </c>
      <c r="E30" s="7">
        <v>8828</v>
      </c>
      <c r="F30" s="8">
        <v>1738</v>
      </c>
      <c r="G30" s="6">
        <f t="shared" si="5"/>
        <v>411</v>
      </c>
      <c r="H30" s="2">
        <f t="shared" si="5"/>
        <v>35</v>
      </c>
      <c r="I30" s="55">
        <f t="shared" si="6"/>
        <v>242.07899999999998</v>
      </c>
      <c r="J30" s="54">
        <f t="shared" si="7"/>
        <v>70.35</v>
      </c>
      <c r="K30" s="54">
        <f t="shared" si="8"/>
        <v>312.429</v>
      </c>
      <c r="L30" s="147"/>
    </row>
    <row r="31" spans="1:12" ht="18" customHeight="1">
      <c r="A31" s="4" t="s">
        <v>811</v>
      </c>
      <c r="B31" s="6" t="s">
        <v>1186</v>
      </c>
      <c r="C31" s="5">
        <v>1159</v>
      </c>
      <c r="D31" s="5" t="s">
        <v>1187</v>
      </c>
      <c r="E31" s="5">
        <v>1364</v>
      </c>
      <c r="F31" s="5" t="s">
        <v>1277</v>
      </c>
      <c r="G31" s="6">
        <f t="shared" si="5"/>
        <v>205</v>
      </c>
      <c r="H31" s="2">
        <v>26</v>
      </c>
      <c r="I31" s="55">
        <f t="shared" si="6"/>
        <v>120.74499999999999</v>
      </c>
      <c r="J31" s="54">
        <f t="shared" si="7"/>
        <v>52.25999999999999</v>
      </c>
      <c r="K31" s="54">
        <f t="shared" si="8"/>
        <v>173.005</v>
      </c>
      <c r="L31" s="147"/>
    </row>
    <row r="32" spans="1:12" ht="18" customHeight="1">
      <c r="A32" s="4" t="s">
        <v>812</v>
      </c>
      <c r="B32" s="6" t="s">
        <v>1188</v>
      </c>
      <c r="C32" s="7">
        <v>3881</v>
      </c>
      <c r="D32" s="8">
        <v>308</v>
      </c>
      <c r="E32" s="7">
        <v>3917</v>
      </c>
      <c r="F32" s="8">
        <v>310</v>
      </c>
      <c r="G32" s="6">
        <f t="shared" si="5"/>
        <v>36</v>
      </c>
      <c r="H32" s="2">
        <f t="shared" si="5"/>
        <v>2</v>
      </c>
      <c r="I32" s="55">
        <f t="shared" si="6"/>
        <v>21.204</v>
      </c>
      <c r="J32" s="54">
        <f t="shared" si="7"/>
        <v>4.02</v>
      </c>
      <c r="K32" s="54">
        <f t="shared" si="8"/>
        <v>25.224</v>
      </c>
      <c r="L32" s="147"/>
    </row>
    <row r="33" spans="1:12" ht="18" customHeight="1">
      <c r="A33" s="4" t="s">
        <v>813</v>
      </c>
      <c r="B33" s="6" t="s">
        <v>1189</v>
      </c>
      <c r="C33" s="7">
        <v>8012</v>
      </c>
      <c r="D33" s="8">
        <v>228</v>
      </c>
      <c r="E33" s="7">
        <v>8176</v>
      </c>
      <c r="F33" s="8">
        <v>239</v>
      </c>
      <c r="G33" s="6">
        <f t="shared" si="5"/>
        <v>164</v>
      </c>
      <c r="H33" s="2">
        <f t="shared" si="5"/>
        <v>11</v>
      </c>
      <c r="I33" s="55">
        <f t="shared" si="6"/>
        <v>96.59599999999999</v>
      </c>
      <c r="J33" s="54">
        <f t="shared" si="7"/>
        <v>22.11</v>
      </c>
      <c r="K33" s="54">
        <f t="shared" si="8"/>
        <v>118.70599999999999</v>
      </c>
      <c r="L33" s="147"/>
    </row>
    <row r="34" spans="1:12" ht="18" customHeight="1">
      <c r="A34" s="4" t="s">
        <v>814</v>
      </c>
      <c r="B34" s="6" t="s">
        <v>1189</v>
      </c>
      <c r="C34" s="7">
        <v>1225</v>
      </c>
      <c r="D34" s="8">
        <v>2270</v>
      </c>
      <c r="E34" s="7">
        <v>1382</v>
      </c>
      <c r="F34" s="8">
        <v>2278</v>
      </c>
      <c r="G34" s="6">
        <f t="shared" si="5"/>
        <v>157</v>
      </c>
      <c r="H34" s="2">
        <f t="shared" si="5"/>
        <v>8</v>
      </c>
      <c r="I34" s="55">
        <f t="shared" si="6"/>
        <v>92.473</v>
      </c>
      <c r="J34" s="54">
        <f t="shared" si="7"/>
        <v>16.08</v>
      </c>
      <c r="K34" s="54">
        <f t="shared" si="8"/>
        <v>108.553</v>
      </c>
      <c r="L34" s="147"/>
    </row>
    <row r="35" spans="1:12" ht="18" customHeight="1">
      <c r="A35" s="4" t="s">
        <v>815</v>
      </c>
      <c r="B35" s="6" t="s">
        <v>1190</v>
      </c>
      <c r="C35" s="7">
        <v>5308</v>
      </c>
      <c r="D35" s="8">
        <v>1793</v>
      </c>
      <c r="E35" s="7">
        <v>5342</v>
      </c>
      <c r="F35" s="8">
        <v>1794</v>
      </c>
      <c r="G35" s="6">
        <f t="shared" si="5"/>
        <v>34</v>
      </c>
      <c r="H35" s="2">
        <f t="shared" si="5"/>
        <v>1</v>
      </c>
      <c r="I35" s="55">
        <f t="shared" si="6"/>
        <v>20.026</v>
      </c>
      <c r="J35" s="54">
        <f t="shared" si="7"/>
        <v>2.01</v>
      </c>
      <c r="K35" s="54">
        <f t="shared" si="8"/>
        <v>22.036</v>
      </c>
      <c r="L35" s="147"/>
    </row>
    <row r="36" spans="1:12" ht="18" customHeight="1">
      <c r="A36" s="4" t="s">
        <v>816</v>
      </c>
      <c r="B36" s="10" t="s">
        <v>1191</v>
      </c>
      <c r="C36" s="7">
        <v>8532</v>
      </c>
      <c r="D36" s="8">
        <v>1272</v>
      </c>
      <c r="E36" s="7">
        <v>9175</v>
      </c>
      <c r="F36" s="8">
        <v>1311</v>
      </c>
      <c r="G36" s="6">
        <f t="shared" si="5"/>
        <v>643</v>
      </c>
      <c r="H36" s="2">
        <f t="shared" si="5"/>
        <v>39</v>
      </c>
      <c r="I36" s="55">
        <f t="shared" si="6"/>
        <v>378.727</v>
      </c>
      <c r="J36" s="54">
        <f t="shared" si="7"/>
        <v>78.38999999999999</v>
      </c>
      <c r="K36" s="54">
        <f t="shared" si="8"/>
        <v>457.11699999999996</v>
      </c>
      <c r="L36" s="147"/>
    </row>
    <row r="37" spans="1:12" ht="18" customHeight="1">
      <c r="A37" s="4" t="s">
        <v>817</v>
      </c>
      <c r="B37" s="6" t="s">
        <v>165</v>
      </c>
      <c r="C37" s="7">
        <v>2969</v>
      </c>
      <c r="D37" s="8">
        <v>2323</v>
      </c>
      <c r="E37" s="7">
        <v>2969</v>
      </c>
      <c r="F37" s="8">
        <v>2323</v>
      </c>
      <c r="G37" s="6">
        <f t="shared" si="5"/>
        <v>0</v>
      </c>
      <c r="H37" s="2">
        <f t="shared" si="5"/>
        <v>0</v>
      </c>
      <c r="I37" s="55">
        <f t="shared" si="6"/>
        <v>0</v>
      </c>
      <c r="J37" s="54">
        <f t="shared" si="7"/>
        <v>0</v>
      </c>
      <c r="K37" s="54">
        <f t="shared" si="8"/>
        <v>0</v>
      </c>
      <c r="L37" s="147"/>
    </row>
    <row r="38" spans="1:12" ht="18" customHeight="1">
      <c r="A38" s="4" t="s">
        <v>64</v>
      </c>
      <c r="B38" s="6" t="s">
        <v>110</v>
      </c>
      <c r="C38" s="7">
        <v>6905</v>
      </c>
      <c r="D38" s="7" t="s">
        <v>1192</v>
      </c>
      <c r="E38" s="7">
        <v>7467</v>
      </c>
      <c r="F38" s="7" t="s">
        <v>1278</v>
      </c>
      <c r="G38" s="6">
        <f t="shared" si="5"/>
        <v>562</v>
      </c>
      <c r="H38" s="2">
        <v>27</v>
      </c>
      <c r="I38" s="55">
        <f t="shared" si="6"/>
        <v>331.018</v>
      </c>
      <c r="J38" s="54">
        <f t="shared" si="7"/>
        <v>54.269999999999996</v>
      </c>
      <c r="K38" s="54">
        <f t="shared" si="8"/>
        <v>385.28799999999995</v>
      </c>
      <c r="L38" s="147"/>
    </row>
    <row r="39" spans="1:12" ht="18" customHeight="1">
      <c r="A39" s="4" t="s">
        <v>65</v>
      </c>
      <c r="B39" s="6" t="s">
        <v>111</v>
      </c>
      <c r="C39" s="7">
        <v>684</v>
      </c>
      <c r="D39" s="8">
        <v>948</v>
      </c>
      <c r="E39" s="7">
        <v>884</v>
      </c>
      <c r="F39" s="8">
        <v>949</v>
      </c>
      <c r="G39" s="6">
        <f t="shared" si="5"/>
        <v>200</v>
      </c>
      <c r="H39" s="2">
        <f t="shared" si="5"/>
        <v>1</v>
      </c>
      <c r="I39" s="55">
        <f t="shared" si="6"/>
        <v>117.8</v>
      </c>
      <c r="J39" s="54">
        <f t="shared" si="7"/>
        <v>2.01</v>
      </c>
      <c r="K39" s="54">
        <f t="shared" si="8"/>
        <v>119.81</v>
      </c>
      <c r="L39" s="147"/>
    </row>
    <row r="40" spans="1:12" ht="18" customHeight="1">
      <c r="A40" s="4" t="s">
        <v>66</v>
      </c>
      <c r="B40" s="8" t="s">
        <v>112</v>
      </c>
      <c r="C40" s="7">
        <v>7352</v>
      </c>
      <c r="D40" s="8">
        <v>254</v>
      </c>
      <c r="E40" s="7">
        <v>7537</v>
      </c>
      <c r="F40" s="8">
        <v>276</v>
      </c>
      <c r="G40" s="6">
        <f t="shared" si="5"/>
        <v>185</v>
      </c>
      <c r="H40" s="2">
        <f t="shared" si="5"/>
        <v>22</v>
      </c>
      <c r="I40" s="55">
        <f t="shared" si="6"/>
        <v>108.96499999999999</v>
      </c>
      <c r="J40" s="54">
        <f t="shared" si="7"/>
        <v>44.22</v>
      </c>
      <c r="K40" s="54">
        <f t="shared" si="8"/>
        <v>153.185</v>
      </c>
      <c r="L40" s="147"/>
    </row>
    <row r="41" spans="1:12" ht="18" customHeight="1">
      <c r="A41" s="4" t="s">
        <v>67</v>
      </c>
      <c r="B41" s="6" t="s">
        <v>113</v>
      </c>
      <c r="C41" s="7">
        <v>617</v>
      </c>
      <c r="D41" s="8">
        <v>2013</v>
      </c>
      <c r="E41" s="7">
        <v>617</v>
      </c>
      <c r="F41" s="8">
        <v>2013</v>
      </c>
      <c r="G41" s="6">
        <f t="shared" si="5"/>
        <v>0</v>
      </c>
      <c r="H41" s="2">
        <f t="shared" si="5"/>
        <v>0</v>
      </c>
      <c r="I41" s="55">
        <f t="shared" si="6"/>
        <v>0</v>
      </c>
      <c r="J41" s="54">
        <f t="shared" si="7"/>
        <v>0</v>
      </c>
      <c r="K41" s="54">
        <f t="shared" si="8"/>
        <v>0</v>
      </c>
      <c r="L41" s="147"/>
    </row>
    <row r="42" spans="1:12" ht="18" customHeight="1">
      <c r="A42" s="4" t="s">
        <v>68</v>
      </c>
      <c r="B42" s="6" t="s">
        <v>114</v>
      </c>
      <c r="C42" s="7">
        <v>0</v>
      </c>
      <c r="D42" s="8">
        <v>59</v>
      </c>
      <c r="E42" s="7">
        <v>116</v>
      </c>
      <c r="F42" s="8">
        <v>67</v>
      </c>
      <c r="G42" s="6">
        <f t="shared" si="5"/>
        <v>116</v>
      </c>
      <c r="H42" s="2">
        <f t="shared" si="5"/>
        <v>8</v>
      </c>
      <c r="I42" s="55">
        <f t="shared" si="6"/>
        <v>68.324</v>
      </c>
      <c r="J42" s="54">
        <f t="shared" si="7"/>
        <v>16.08</v>
      </c>
      <c r="K42" s="54">
        <f t="shared" si="8"/>
        <v>84.404</v>
      </c>
      <c r="L42" s="147"/>
    </row>
    <row r="43" spans="1:12" ht="18" customHeight="1">
      <c r="A43" s="4" t="s">
        <v>69</v>
      </c>
      <c r="B43" s="77" t="s">
        <v>115</v>
      </c>
      <c r="C43" s="7">
        <v>3305</v>
      </c>
      <c r="D43" s="7">
        <v>2861</v>
      </c>
      <c r="E43" s="7">
        <v>3305</v>
      </c>
      <c r="F43" s="7">
        <v>2861</v>
      </c>
      <c r="G43" s="6">
        <f t="shared" si="5"/>
        <v>0</v>
      </c>
      <c r="H43" s="2">
        <f t="shared" si="5"/>
        <v>0</v>
      </c>
      <c r="I43" s="55">
        <f t="shared" si="6"/>
        <v>0</v>
      </c>
      <c r="J43" s="54">
        <f t="shared" si="7"/>
        <v>0</v>
      </c>
      <c r="K43" s="54">
        <f t="shared" si="8"/>
        <v>0</v>
      </c>
      <c r="L43" s="147"/>
    </row>
    <row r="44" spans="1:12" ht="18" customHeight="1">
      <c r="A44" s="4" t="s">
        <v>70</v>
      </c>
      <c r="B44" s="8" t="s">
        <v>116</v>
      </c>
      <c r="C44" s="7">
        <v>0</v>
      </c>
      <c r="D44" s="7">
        <v>379</v>
      </c>
      <c r="E44" s="7">
        <v>416</v>
      </c>
      <c r="F44" s="7">
        <v>383</v>
      </c>
      <c r="G44" s="6">
        <f t="shared" si="5"/>
        <v>416</v>
      </c>
      <c r="H44" s="2">
        <f t="shared" si="5"/>
        <v>4</v>
      </c>
      <c r="I44" s="55">
        <f t="shared" si="6"/>
        <v>245.024</v>
      </c>
      <c r="J44" s="54">
        <f t="shared" si="7"/>
        <v>8.04</v>
      </c>
      <c r="K44" s="54">
        <f t="shared" si="8"/>
        <v>253.064</v>
      </c>
      <c r="L44" s="147"/>
    </row>
    <row r="45" spans="1:12" ht="18" customHeight="1">
      <c r="A45" s="4" t="s">
        <v>71</v>
      </c>
      <c r="B45" s="78" t="s">
        <v>1193</v>
      </c>
      <c r="C45" s="7"/>
      <c r="D45" s="7"/>
      <c r="E45" s="7"/>
      <c r="F45" s="7"/>
      <c r="G45" s="6">
        <f t="shared" si="5"/>
        <v>0</v>
      </c>
      <c r="H45" s="2">
        <f t="shared" si="5"/>
        <v>0</v>
      </c>
      <c r="I45" s="55">
        <f t="shared" si="6"/>
        <v>0</v>
      </c>
      <c r="J45" s="54">
        <f t="shared" si="7"/>
        <v>0</v>
      </c>
      <c r="K45" s="54">
        <f t="shared" si="8"/>
        <v>0</v>
      </c>
      <c r="L45" s="147"/>
    </row>
    <row r="46" spans="1:12" ht="18" customHeight="1">
      <c r="A46" s="142" t="s">
        <v>252</v>
      </c>
      <c r="B46" s="142"/>
      <c r="C46" s="3"/>
      <c r="D46" s="3"/>
      <c r="E46" s="3"/>
      <c r="F46" s="3"/>
      <c r="G46" s="3"/>
      <c r="H46" s="3"/>
      <c r="I46" s="55">
        <f>SUM(I28:I45)</f>
        <v>2205.216</v>
      </c>
      <c r="J46" s="55">
        <f>SUM(J28:J45)</f>
        <v>414.05999999999995</v>
      </c>
      <c r="K46" s="55">
        <f>SUM(K28:K45)</f>
        <v>2619.276</v>
      </c>
      <c r="L46" s="147"/>
    </row>
    <row r="47" spans="1:12" ht="25.5">
      <c r="A47" s="148" t="s">
        <v>126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50"/>
    </row>
    <row r="48" spans="1:12" ht="14.25">
      <c r="A48" s="150" t="s">
        <v>239</v>
      </c>
      <c r="B48" s="150"/>
      <c r="E48" s="150" t="s">
        <v>1108</v>
      </c>
      <c r="F48" s="150"/>
      <c r="G48" s="150"/>
      <c r="H48" s="150"/>
      <c r="J48" s="151"/>
      <c r="K48" s="151"/>
      <c r="L48" s="151"/>
    </row>
    <row r="49" spans="1:12" ht="18" customHeight="1">
      <c r="A49" s="146" t="s">
        <v>241</v>
      </c>
      <c r="B49" s="142" t="s">
        <v>242</v>
      </c>
      <c r="C49" s="142" t="s">
        <v>243</v>
      </c>
      <c r="D49" s="142"/>
      <c r="E49" s="142" t="s">
        <v>244</v>
      </c>
      <c r="F49" s="142"/>
      <c r="G49" s="142" t="s">
        <v>245</v>
      </c>
      <c r="H49" s="142"/>
      <c r="I49" s="141" t="s">
        <v>246</v>
      </c>
      <c r="J49" s="141"/>
      <c r="K49" s="141"/>
      <c r="L49" s="142" t="s">
        <v>247</v>
      </c>
    </row>
    <row r="50" spans="1:12" ht="18" customHeight="1">
      <c r="A50" s="146"/>
      <c r="B50" s="142"/>
      <c r="C50" s="2" t="s">
        <v>248</v>
      </c>
      <c r="D50" s="2" t="s">
        <v>249</v>
      </c>
      <c r="E50" s="2" t="s">
        <v>248</v>
      </c>
      <c r="F50" s="2" t="s">
        <v>249</v>
      </c>
      <c r="G50" s="2" t="s">
        <v>248</v>
      </c>
      <c r="H50" s="2" t="s">
        <v>249</v>
      </c>
      <c r="I50" s="54" t="s">
        <v>250</v>
      </c>
      <c r="J50" s="54" t="s">
        <v>251</v>
      </c>
      <c r="K50" s="54" t="s">
        <v>252</v>
      </c>
      <c r="L50" s="142"/>
    </row>
    <row r="51" spans="1:12" ht="18" customHeight="1">
      <c r="A51" s="4" t="s">
        <v>289</v>
      </c>
      <c r="B51" s="10" t="s">
        <v>116</v>
      </c>
      <c r="C51" s="7">
        <v>771</v>
      </c>
      <c r="D51" s="7">
        <v>346</v>
      </c>
      <c r="E51" s="7">
        <v>884</v>
      </c>
      <c r="F51" s="7">
        <v>349</v>
      </c>
      <c r="G51" s="6">
        <f aca="true" t="shared" si="9" ref="G51:H68">E51-C51</f>
        <v>113</v>
      </c>
      <c r="H51" s="2">
        <f t="shared" si="9"/>
        <v>3</v>
      </c>
      <c r="I51" s="55">
        <f aca="true" t="shared" si="10" ref="I51:I68">G51*0.589</f>
        <v>66.557</v>
      </c>
      <c r="J51" s="54">
        <f aca="true" t="shared" si="11" ref="J51:J68">H51*2.01</f>
        <v>6.029999999999999</v>
      </c>
      <c r="K51" s="54">
        <f aca="true" t="shared" si="12" ref="K51:K68">I51+J51</f>
        <v>72.587</v>
      </c>
      <c r="L51" s="147" t="s">
        <v>1169</v>
      </c>
    </row>
    <row r="52" spans="1:12" ht="18" customHeight="1">
      <c r="A52" s="4" t="s">
        <v>291</v>
      </c>
      <c r="B52" s="6" t="s">
        <v>117</v>
      </c>
      <c r="C52" s="7">
        <v>8089</v>
      </c>
      <c r="D52" s="7">
        <v>531</v>
      </c>
      <c r="E52" s="7">
        <v>8770</v>
      </c>
      <c r="F52" s="7">
        <v>565</v>
      </c>
      <c r="G52" s="6">
        <f t="shared" si="9"/>
        <v>681</v>
      </c>
      <c r="H52" s="2">
        <f t="shared" si="9"/>
        <v>34</v>
      </c>
      <c r="I52" s="55">
        <f t="shared" si="10"/>
        <v>401.109</v>
      </c>
      <c r="J52" s="54">
        <f t="shared" si="11"/>
        <v>68.33999999999999</v>
      </c>
      <c r="K52" s="54">
        <f t="shared" si="12"/>
        <v>469.44899999999996</v>
      </c>
      <c r="L52" s="147"/>
    </row>
    <row r="53" spans="1:12" ht="18" customHeight="1">
      <c r="A53" s="4" t="s">
        <v>819</v>
      </c>
      <c r="B53" s="10" t="s">
        <v>118</v>
      </c>
      <c r="C53" s="7">
        <v>6135</v>
      </c>
      <c r="D53" s="7">
        <v>1236</v>
      </c>
      <c r="E53" s="7">
        <v>6297</v>
      </c>
      <c r="F53" s="7">
        <v>1248</v>
      </c>
      <c r="G53" s="6">
        <f t="shared" si="9"/>
        <v>162</v>
      </c>
      <c r="H53" s="2">
        <f t="shared" si="9"/>
        <v>12</v>
      </c>
      <c r="I53" s="55">
        <f t="shared" si="10"/>
        <v>95.41799999999999</v>
      </c>
      <c r="J53" s="54">
        <f t="shared" si="11"/>
        <v>24.119999999999997</v>
      </c>
      <c r="K53" s="54">
        <f t="shared" si="12"/>
        <v>119.53799999999998</v>
      </c>
      <c r="L53" s="147"/>
    </row>
    <row r="54" spans="1:12" ht="18" customHeight="1">
      <c r="A54" s="4" t="s">
        <v>820</v>
      </c>
      <c r="B54" s="6" t="s">
        <v>119</v>
      </c>
      <c r="C54" s="7">
        <v>9200</v>
      </c>
      <c r="D54" s="7">
        <v>2823</v>
      </c>
      <c r="E54" s="7">
        <v>9617</v>
      </c>
      <c r="F54" s="7">
        <v>2835</v>
      </c>
      <c r="G54" s="6">
        <f t="shared" si="9"/>
        <v>417</v>
      </c>
      <c r="H54" s="2">
        <f t="shared" si="9"/>
        <v>12</v>
      </c>
      <c r="I54" s="55">
        <f t="shared" si="10"/>
        <v>245.613</v>
      </c>
      <c r="J54" s="54">
        <f t="shared" si="11"/>
        <v>24.119999999999997</v>
      </c>
      <c r="K54" s="54">
        <f t="shared" si="12"/>
        <v>269.733</v>
      </c>
      <c r="L54" s="147"/>
    </row>
    <row r="55" spans="1:12" ht="18" customHeight="1">
      <c r="A55" s="4" t="s">
        <v>821</v>
      </c>
      <c r="B55" s="8" t="s">
        <v>1194</v>
      </c>
      <c r="C55" s="7">
        <v>2698</v>
      </c>
      <c r="D55" s="7">
        <v>1697</v>
      </c>
      <c r="E55" s="7">
        <v>2732</v>
      </c>
      <c r="F55" s="7">
        <v>1714</v>
      </c>
      <c r="G55" s="6">
        <f t="shared" si="9"/>
        <v>34</v>
      </c>
      <c r="H55" s="2">
        <f t="shared" si="9"/>
        <v>17</v>
      </c>
      <c r="I55" s="55">
        <f t="shared" si="10"/>
        <v>20.026</v>
      </c>
      <c r="J55" s="54">
        <f t="shared" si="11"/>
        <v>34.169999999999995</v>
      </c>
      <c r="K55" s="54">
        <f t="shared" si="12"/>
        <v>54.196</v>
      </c>
      <c r="L55" s="147"/>
    </row>
    <row r="56" spans="1:12" ht="18" customHeight="1">
      <c r="A56" s="4" t="s">
        <v>822</v>
      </c>
      <c r="B56" s="6" t="s">
        <v>1195</v>
      </c>
      <c r="C56" s="7">
        <v>14921</v>
      </c>
      <c r="D56" s="7">
        <v>35</v>
      </c>
      <c r="E56" s="7">
        <v>15277</v>
      </c>
      <c r="F56" s="7">
        <v>86</v>
      </c>
      <c r="G56" s="6">
        <f t="shared" si="9"/>
        <v>356</v>
      </c>
      <c r="H56" s="2">
        <f t="shared" si="9"/>
        <v>51</v>
      </c>
      <c r="I56" s="55">
        <f t="shared" si="10"/>
        <v>209.684</v>
      </c>
      <c r="J56" s="54">
        <f t="shared" si="11"/>
        <v>102.50999999999999</v>
      </c>
      <c r="K56" s="54">
        <f t="shared" si="12"/>
        <v>312.19399999999996</v>
      </c>
      <c r="L56" s="147"/>
    </row>
    <row r="57" spans="1:12" ht="18" customHeight="1">
      <c r="A57" s="4" t="s">
        <v>823</v>
      </c>
      <c r="B57" s="6" t="s">
        <v>1196</v>
      </c>
      <c r="C57" s="7">
        <v>5295</v>
      </c>
      <c r="D57" s="7">
        <v>2791</v>
      </c>
      <c r="E57" s="7">
        <v>5726</v>
      </c>
      <c r="F57" s="7">
        <v>2838</v>
      </c>
      <c r="G57" s="6">
        <f t="shared" si="9"/>
        <v>431</v>
      </c>
      <c r="H57" s="2">
        <f t="shared" si="9"/>
        <v>47</v>
      </c>
      <c r="I57" s="55">
        <f t="shared" si="10"/>
        <v>253.85899999999998</v>
      </c>
      <c r="J57" s="54">
        <f t="shared" si="11"/>
        <v>94.46999999999998</v>
      </c>
      <c r="K57" s="54">
        <f t="shared" si="12"/>
        <v>348.32899999999995</v>
      </c>
      <c r="L57" s="147"/>
    </row>
    <row r="58" spans="1:12" ht="18" customHeight="1">
      <c r="A58" s="4" t="s">
        <v>824</v>
      </c>
      <c r="B58" s="6" t="s">
        <v>120</v>
      </c>
      <c r="C58" s="7">
        <v>2578</v>
      </c>
      <c r="D58" s="7">
        <v>362</v>
      </c>
      <c r="E58" s="7">
        <v>2680</v>
      </c>
      <c r="F58" s="7">
        <v>457</v>
      </c>
      <c r="G58" s="6">
        <f t="shared" si="9"/>
        <v>102</v>
      </c>
      <c r="H58" s="2">
        <f t="shared" si="9"/>
        <v>95</v>
      </c>
      <c r="I58" s="55">
        <f t="shared" si="10"/>
        <v>60.077999999999996</v>
      </c>
      <c r="J58" s="54">
        <f t="shared" si="11"/>
        <v>190.95</v>
      </c>
      <c r="K58" s="54">
        <f t="shared" si="12"/>
        <v>251.028</v>
      </c>
      <c r="L58" s="147"/>
    </row>
    <row r="59" spans="1:12" ht="18" customHeight="1">
      <c r="A59" s="4" t="s">
        <v>825</v>
      </c>
      <c r="B59" s="10" t="s">
        <v>100</v>
      </c>
      <c r="C59" s="7">
        <v>4023</v>
      </c>
      <c r="D59" s="7">
        <v>786</v>
      </c>
      <c r="E59" s="7">
        <v>4033</v>
      </c>
      <c r="F59" s="7">
        <v>871</v>
      </c>
      <c r="G59" s="6">
        <f t="shared" si="9"/>
        <v>10</v>
      </c>
      <c r="H59" s="2">
        <f t="shared" si="9"/>
        <v>85</v>
      </c>
      <c r="I59" s="55">
        <f t="shared" si="10"/>
        <v>5.89</v>
      </c>
      <c r="J59" s="54">
        <f t="shared" si="11"/>
        <v>170.85</v>
      </c>
      <c r="K59" s="54">
        <f t="shared" si="12"/>
        <v>176.73999999999998</v>
      </c>
      <c r="L59" s="147"/>
    </row>
    <row r="60" spans="1:12" ht="18" customHeight="1">
      <c r="A60" s="4" t="s">
        <v>826</v>
      </c>
      <c r="B60" s="6" t="s">
        <v>121</v>
      </c>
      <c r="C60" s="43">
        <v>2772</v>
      </c>
      <c r="D60" s="7">
        <v>2828</v>
      </c>
      <c r="E60" s="43">
        <v>3205</v>
      </c>
      <c r="F60" s="7">
        <v>2858</v>
      </c>
      <c r="G60" s="6">
        <f t="shared" si="9"/>
        <v>433</v>
      </c>
      <c r="H60" s="2">
        <f t="shared" si="9"/>
        <v>30</v>
      </c>
      <c r="I60" s="55">
        <f t="shared" si="10"/>
        <v>255.03699999999998</v>
      </c>
      <c r="J60" s="54">
        <f t="shared" si="11"/>
        <v>60.3</v>
      </c>
      <c r="K60" s="54">
        <f t="shared" si="12"/>
        <v>315.337</v>
      </c>
      <c r="L60" s="147"/>
    </row>
    <row r="61" spans="1:12" ht="18" customHeight="1">
      <c r="A61" s="4" t="s">
        <v>72</v>
      </c>
      <c r="B61" s="6" t="s">
        <v>122</v>
      </c>
      <c r="C61" s="7">
        <v>944</v>
      </c>
      <c r="D61" s="7">
        <v>1479</v>
      </c>
      <c r="E61" s="7">
        <v>1234</v>
      </c>
      <c r="F61" s="7">
        <v>1505</v>
      </c>
      <c r="G61" s="6">
        <f t="shared" si="9"/>
        <v>290</v>
      </c>
      <c r="H61" s="2">
        <f t="shared" si="9"/>
        <v>26</v>
      </c>
      <c r="I61" s="55">
        <f t="shared" si="10"/>
        <v>170.81</v>
      </c>
      <c r="J61" s="54">
        <f t="shared" si="11"/>
        <v>52.25999999999999</v>
      </c>
      <c r="K61" s="54">
        <f t="shared" si="12"/>
        <v>223.07</v>
      </c>
      <c r="L61" s="147"/>
    </row>
    <row r="62" spans="1:12" ht="18" customHeight="1">
      <c r="A62" s="4" t="s">
        <v>73</v>
      </c>
      <c r="B62" s="6" t="s">
        <v>164</v>
      </c>
      <c r="C62" s="7">
        <v>4382</v>
      </c>
      <c r="D62" s="7">
        <v>305</v>
      </c>
      <c r="E62" s="7">
        <v>4422</v>
      </c>
      <c r="F62" s="7">
        <v>311</v>
      </c>
      <c r="G62" s="6">
        <f t="shared" si="9"/>
        <v>40</v>
      </c>
      <c r="H62" s="2">
        <f t="shared" si="9"/>
        <v>6</v>
      </c>
      <c r="I62" s="55">
        <f t="shared" si="10"/>
        <v>23.56</v>
      </c>
      <c r="J62" s="54">
        <f t="shared" si="11"/>
        <v>12.059999999999999</v>
      </c>
      <c r="K62" s="54">
        <f t="shared" si="12"/>
        <v>35.62</v>
      </c>
      <c r="L62" s="147"/>
    </row>
    <row r="63" spans="1:12" ht="16.5" customHeight="1">
      <c r="A63" s="4" t="s">
        <v>74</v>
      </c>
      <c r="B63" s="6" t="s">
        <v>1197</v>
      </c>
      <c r="C63" s="7">
        <v>9277</v>
      </c>
      <c r="D63" s="7">
        <v>3020</v>
      </c>
      <c r="E63" s="7">
        <v>9410</v>
      </c>
      <c r="F63" s="7">
        <v>3058</v>
      </c>
      <c r="G63" s="6">
        <f t="shared" si="9"/>
        <v>133</v>
      </c>
      <c r="H63" s="2">
        <f t="shared" si="9"/>
        <v>38</v>
      </c>
      <c r="I63" s="55">
        <f t="shared" si="10"/>
        <v>78.33699999999999</v>
      </c>
      <c r="J63" s="54">
        <f t="shared" si="11"/>
        <v>76.38</v>
      </c>
      <c r="K63" s="54">
        <f t="shared" si="12"/>
        <v>154.71699999999998</v>
      </c>
      <c r="L63" s="147"/>
    </row>
    <row r="64" spans="1:12" ht="16.5" customHeight="1">
      <c r="A64" s="4" t="s">
        <v>75</v>
      </c>
      <c r="B64" s="6" t="s">
        <v>1198</v>
      </c>
      <c r="C64" s="7">
        <v>1548</v>
      </c>
      <c r="D64" s="7">
        <v>132</v>
      </c>
      <c r="E64" s="7">
        <v>2011</v>
      </c>
      <c r="F64" s="7">
        <v>206</v>
      </c>
      <c r="G64" s="6">
        <f t="shared" si="9"/>
        <v>463</v>
      </c>
      <c r="H64" s="2">
        <f t="shared" si="9"/>
        <v>74</v>
      </c>
      <c r="I64" s="55">
        <f t="shared" si="10"/>
        <v>272.707</v>
      </c>
      <c r="J64" s="54">
        <f t="shared" si="11"/>
        <v>148.73999999999998</v>
      </c>
      <c r="K64" s="54">
        <f t="shared" si="12"/>
        <v>421.447</v>
      </c>
      <c r="L64" s="147"/>
    </row>
    <row r="65" spans="1:12" ht="16.5" customHeight="1">
      <c r="A65" s="4" t="s">
        <v>76</v>
      </c>
      <c r="B65" s="6" t="s">
        <v>123</v>
      </c>
      <c r="C65" s="7">
        <v>4785</v>
      </c>
      <c r="D65" s="7">
        <v>2010</v>
      </c>
      <c r="E65" s="7">
        <v>5029</v>
      </c>
      <c r="F65" s="7">
        <v>2022</v>
      </c>
      <c r="G65" s="6">
        <f t="shared" si="9"/>
        <v>244</v>
      </c>
      <c r="H65" s="2">
        <f t="shared" si="9"/>
        <v>12</v>
      </c>
      <c r="I65" s="55">
        <f t="shared" si="10"/>
        <v>143.71599999999998</v>
      </c>
      <c r="J65" s="54">
        <f t="shared" si="11"/>
        <v>24.119999999999997</v>
      </c>
      <c r="K65" s="54">
        <f t="shared" si="12"/>
        <v>167.83599999999998</v>
      </c>
      <c r="L65" s="147"/>
    </row>
    <row r="66" spans="1:12" ht="16.5" customHeight="1">
      <c r="A66" s="4" t="s">
        <v>77</v>
      </c>
      <c r="B66" s="6" t="s">
        <v>124</v>
      </c>
      <c r="C66" s="7">
        <v>5255</v>
      </c>
      <c r="D66" s="7">
        <v>315</v>
      </c>
      <c r="E66" s="7">
        <v>5585</v>
      </c>
      <c r="F66" s="7">
        <v>333</v>
      </c>
      <c r="G66" s="6">
        <f t="shared" si="9"/>
        <v>330</v>
      </c>
      <c r="H66" s="2">
        <f t="shared" si="9"/>
        <v>18</v>
      </c>
      <c r="I66" s="55">
        <f t="shared" si="10"/>
        <v>194.36999999999998</v>
      </c>
      <c r="J66" s="54">
        <f t="shared" si="11"/>
        <v>36.17999999999999</v>
      </c>
      <c r="K66" s="54">
        <f t="shared" si="12"/>
        <v>230.54999999999995</v>
      </c>
      <c r="L66" s="147"/>
    </row>
    <row r="67" spans="1:12" ht="16.5" customHeight="1">
      <c r="A67" s="4" t="s">
        <v>78</v>
      </c>
      <c r="B67" s="79" t="s">
        <v>1199</v>
      </c>
      <c r="C67" s="7">
        <v>8811</v>
      </c>
      <c r="D67" s="7">
        <v>679</v>
      </c>
      <c r="E67" s="7">
        <v>9088</v>
      </c>
      <c r="F67" s="7">
        <v>702</v>
      </c>
      <c r="G67" s="6">
        <f t="shared" si="9"/>
        <v>277</v>
      </c>
      <c r="H67" s="2">
        <f t="shared" si="9"/>
        <v>23</v>
      </c>
      <c r="I67" s="55">
        <f t="shared" si="10"/>
        <v>163.153</v>
      </c>
      <c r="J67" s="54">
        <f t="shared" si="11"/>
        <v>46.23</v>
      </c>
      <c r="K67" s="54">
        <f t="shared" si="12"/>
        <v>209.38299999999998</v>
      </c>
      <c r="L67" s="147"/>
    </row>
    <row r="68" spans="1:12" ht="16.5" customHeight="1">
      <c r="A68" s="4" t="s">
        <v>79</v>
      </c>
      <c r="B68" s="8" t="s">
        <v>125</v>
      </c>
      <c r="C68" s="7">
        <v>8602</v>
      </c>
      <c r="D68" s="7">
        <v>889</v>
      </c>
      <c r="E68" s="7">
        <v>8806</v>
      </c>
      <c r="F68" s="7">
        <v>896</v>
      </c>
      <c r="G68" s="6">
        <f t="shared" si="9"/>
        <v>204</v>
      </c>
      <c r="H68" s="2">
        <f t="shared" si="9"/>
        <v>7</v>
      </c>
      <c r="I68" s="55">
        <f t="shared" si="10"/>
        <v>120.15599999999999</v>
      </c>
      <c r="J68" s="54">
        <f t="shared" si="11"/>
        <v>14.069999999999999</v>
      </c>
      <c r="K68" s="54">
        <f t="shared" si="12"/>
        <v>134.226</v>
      </c>
      <c r="L68" s="147"/>
    </row>
    <row r="69" spans="1:12" ht="16.5" customHeight="1">
      <c r="A69" s="4"/>
      <c r="B69" s="8"/>
      <c r="C69" s="7"/>
      <c r="D69" s="7"/>
      <c r="E69" s="7"/>
      <c r="F69" s="7"/>
      <c r="G69" s="6"/>
      <c r="H69" s="2"/>
      <c r="I69" s="55"/>
      <c r="J69" s="54"/>
      <c r="K69" s="54"/>
      <c r="L69" s="147"/>
    </row>
    <row r="70" spans="1:12" ht="16.5" customHeight="1">
      <c r="A70" s="142" t="s">
        <v>252</v>
      </c>
      <c r="B70" s="142"/>
      <c r="C70" s="3"/>
      <c r="D70" s="3"/>
      <c r="E70" s="3"/>
      <c r="F70" s="3"/>
      <c r="G70" s="3"/>
      <c r="H70" s="3"/>
      <c r="I70" s="56">
        <f>SUM(I51:I69)</f>
        <v>2780.0799999999995</v>
      </c>
      <c r="J70" s="56">
        <f>SUM(J51:J69)</f>
        <v>1185.8999999999996</v>
      </c>
      <c r="K70" s="56">
        <f>SUM(K51:K69)</f>
        <v>3965.98</v>
      </c>
      <c r="L70" s="147"/>
    </row>
    <row r="71" spans="1:12" ht="25.5">
      <c r="A71" s="148" t="s">
        <v>126</v>
      </c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50"/>
    </row>
    <row r="72" spans="1:12" ht="14.25">
      <c r="A72" s="150" t="s">
        <v>239</v>
      </c>
      <c r="B72" s="150"/>
      <c r="E72" s="150" t="s">
        <v>1108</v>
      </c>
      <c r="F72" s="150"/>
      <c r="G72" s="150"/>
      <c r="H72" s="150"/>
      <c r="J72" s="151"/>
      <c r="K72" s="151"/>
      <c r="L72" s="151"/>
    </row>
    <row r="73" spans="1:12" ht="18" customHeight="1">
      <c r="A73" s="146" t="s">
        <v>241</v>
      </c>
      <c r="B73" s="142" t="s">
        <v>242</v>
      </c>
      <c r="C73" s="142" t="s">
        <v>243</v>
      </c>
      <c r="D73" s="142"/>
      <c r="E73" s="142" t="s">
        <v>244</v>
      </c>
      <c r="F73" s="142"/>
      <c r="G73" s="142" t="s">
        <v>245</v>
      </c>
      <c r="H73" s="142"/>
      <c r="I73" s="141" t="s">
        <v>246</v>
      </c>
      <c r="J73" s="141"/>
      <c r="K73" s="141"/>
      <c r="L73" s="142" t="s">
        <v>247</v>
      </c>
    </row>
    <row r="74" spans="1:12" ht="18" customHeight="1">
      <c r="A74" s="146"/>
      <c r="B74" s="142"/>
      <c r="C74" s="2" t="s">
        <v>248</v>
      </c>
      <c r="D74" s="2" t="s">
        <v>249</v>
      </c>
      <c r="E74" s="2" t="s">
        <v>248</v>
      </c>
      <c r="F74" s="2" t="s">
        <v>249</v>
      </c>
      <c r="G74" s="2" t="s">
        <v>248</v>
      </c>
      <c r="H74" s="2" t="s">
        <v>249</v>
      </c>
      <c r="I74" s="54" t="s">
        <v>250</v>
      </c>
      <c r="J74" s="54" t="s">
        <v>251</v>
      </c>
      <c r="K74" s="54" t="s">
        <v>252</v>
      </c>
      <c r="L74" s="142"/>
    </row>
    <row r="75" spans="1:12" ht="18" customHeight="1">
      <c r="A75" s="4" t="s">
        <v>309</v>
      </c>
      <c r="B75" s="8" t="s">
        <v>127</v>
      </c>
      <c r="C75" s="7">
        <v>13043</v>
      </c>
      <c r="D75" s="7">
        <v>927</v>
      </c>
      <c r="E75" s="7">
        <v>13543</v>
      </c>
      <c r="F75" s="7">
        <v>966</v>
      </c>
      <c r="G75" s="6">
        <f aca="true" t="shared" si="13" ref="G75:H92">E75-C75</f>
        <v>500</v>
      </c>
      <c r="H75" s="2">
        <f t="shared" si="13"/>
        <v>39</v>
      </c>
      <c r="I75" s="55">
        <f aca="true" t="shared" si="14" ref="I75:I92">G75*0.589</f>
        <v>294.5</v>
      </c>
      <c r="J75" s="54">
        <f aca="true" t="shared" si="15" ref="J75:J92">H75*2.01</f>
        <v>78.38999999999999</v>
      </c>
      <c r="K75" s="54">
        <f aca="true" t="shared" si="16" ref="K75:K92">I75+J75</f>
        <v>372.89</v>
      </c>
      <c r="L75" s="147" t="s">
        <v>1169</v>
      </c>
    </row>
    <row r="76" spans="1:12" ht="18" customHeight="1">
      <c r="A76" s="4" t="s">
        <v>311</v>
      </c>
      <c r="B76" s="8" t="s">
        <v>128</v>
      </c>
      <c r="C76" s="7">
        <v>22011</v>
      </c>
      <c r="D76" s="7">
        <v>1566</v>
      </c>
      <c r="E76" s="7">
        <v>23382</v>
      </c>
      <c r="F76" s="7">
        <v>1595</v>
      </c>
      <c r="G76" s="6">
        <f t="shared" si="13"/>
        <v>1371</v>
      </c>
      <c r="H76" s="2">
        <f t="shared" si="13"/>
        <v>29</v>
      </c>
      <c r="I76" s="55">
        <f t="shared" si="14"/>
        <v>807.519</v>
      </c>
      <c r="J76" s="54">
        <f t="shared" si="15"/>
        <v>58.28999999999999</v>
      </c>
      <c r="K76" s="54">
        <f t="shared" si="16"/>
        <v>865.809</v>
      </c>
      <c r="L76" s="147"/>
    </row>
    <row r="77" spans="1:12" ht="18" customHeight="1">
      <c r="A77" s="4" t="s">
        <v>828</v>
      </c>
      <c r="B77" s="8" t="s">
        <v>129</v>
      </c>
      <c r="C77" s="7">
        <v>11495</v>
      </c>
      <c r="D77" s="7">
        <v>518</v>
      </c>
      <c r="E77" s="7">
        <v>11697</v>
      </c>
      <c r="F77" s="7">
        <v>534</v>
      </c>
      <c r="G77" s="6">
        <f t="shared" si="13"/>
        <v>202</v>
      </c>
      <c r="H77" s="2">
        <f t="shared" si="13"/>
        <v>16</v>
      </c>
      <c r="I77" s="55">
        <f t="shared" si="14"/>
        <v>118.978</v>
      </c>
      <c r="J77" s="54">
        <f t="shared" si="15"/>
        <v>32.16</v>
      </c>
      <c r="K77" s="54">
        <f t="shared" si="16"/>
        <v>151.13799999999998</v>
      </c>
      <c r="L77" s="147"/>
    </row>
    <row r="78" spans="1:12" ht="18" customHeight="1">
      <c r="A78" s="4" t="s">
        <v>829</v>
      </c>
      <c r="B78" s="8" t="s">
        <v>130</v>
      </c>
      <c r="C78" s="7">
        <v>21586</v>
      </c>
      <c r="D78" s="7">
        <v>1301</v>
      </c>
      <c r="E78" s="7">
        <v>24322</v>
      </c>
      <c r="F78" s="7">
        <v>1422</v>
      </c>
      <c r="G78" s="6">
        <f t="shared" si="13"/>
        <v>2736</v>
      </c>
      <c r="H78" s="2">
        <f t="shared" si="13"/>
        <v>121</v>
      </c>
      <c r="I78" s="55">
        <f t="shared" si="14"/>
        <v>1611.504</v>
      </c>
      <c r="J78" s="54">
        <f t="shared" si="15"/>
        <v>243.20999999999998</v>
      </c>
      <c r="K78" s="54">
        <f t="shared" si="16"/>
        <v>1854.714</v>
      </c>
      <c r="L78" s="147"/>
    </row>
    <row r="79" spans="1:12" ht="18" customHeight="1">
      <c r="A79" s="4" t="s">
        <v>830</v>
      </c>
      <c r="B79" s="8" t="s">
        <v>131</v>
      </c>
      <c r="C79" s="7">
        <v>17370</v>
      </c>
      <c r="D79" s="7">
        <v>2043</v>
      </c>
      <c r="E79" s="7">
        <v>18249</v>
      </c>
      <c r="F79" s="7">
        <v>2147</v>
      </c>
      <c r="G79" s="6">
        <f t="shared" si="13"/>
        <v>879</v>
      </c>
      <c r="H79" s="2">
        <f t="shared" si="13"/>
        <v>104</v>
      </c>
      <c r="I79" s="55">
        <f t="shared" si="14"/>
        <v>517.731</v>
      </c>
      <c r="J79" s="54">
        <f t="shared" si="15"/>
        <v>209.03999999999996</v>
      </c>
      <c r="K79" s="54">
        <f t="shared" si="16"/>
        <v>726.771</v>
      </c>
      <c r="L79" s="147"/>
    </row>
    <row r="80" spans="1:12" ht="18" customHeight="1">
      <c r="A80" s="4" t="s">
        <v>831</v>
      </c>
      <c r="B80" s="8" t="s">
        <v>132</v>
      </c>
      <c r="C80" s="7">
        <v>30019</v>
      </c>
      <c r="D80" s="7">
        <v>1909</v>
      </c>
      <c r="E80" s="7">
        <v>32984</v>
      </c>
      <c r="F80" s="7">
        <v>1999</v>
      </c>
      <c r="G80" s="6">
        <f t="shared" si="13"/>
        <v>2965</v>
      </c>
      <c r="H80" s="2">
        <f t="shared" si="13"/>
        <v>90</v>
      </c>
      <c r="I80" s="55">
        <f t="shared" si="14"/>
        <v>1746.385</v>
      </c>
      <c r="J80" s="54">
        <f t="shared" si="15"/>
        <v>180.89999999999998</v>
      </c>
      <c r="K80" s="54">
        <f t="shared" si="16"/>
        <v>1927.2849999999999</v>
      </c>
      <c r="L80" s="147"/>
    </row>
    <row r="81" spans="1:12" ht="18" customHeight="1">
      <c r="A81" s="4" t="s">
        <v>832</v>
      </c>
      <c r="B81" s="8" t="s">
        <v>133</v>
      </c>
      <c r="C81" s="7">
        <v>5800</v>
      </c>
      <c r="D81" s="7">
        <v>4350</v>
      </c>
      <c r="E81" s="7">
        <v>5951</v>
      </c>
      <c r="F81" s="7">
        <v>4368</v>
      </c>
      <c r="G81" s="6">
        <f t="shared" si="13"/>
        <v>151</v>
      </c>
      <c r="H81" s="2">
        <f t="shared" si="13"/>
        <v>18</v>
      </c>
      <c r="I81" s="55">
        <f t="shared" si="14"/>
        <v>88.939</v>
      </c>
      <c r="J81" s="54">
        <f t="shared" si="15"/>
        <v>36.17999999999999</v>
      </c>
      <c r="K81" s="54">
        <f t="shared" si="16"/>
        <v>125.11899999999999</v>
      </c>
      <c r="L81" s="147"/>
    </row>
    <row r="82" spans="1:12" ht="18" customHeight="1">
      <c r="A82" s="4" t="s">
        <v>833</v>
      </c>
      <c r="B82" s="8" t="s">
        <v>134</v>
      </c>
      <c r="C82" s="7">
        <v>9839</v>
      </c>
      <c r="D82" s="7">
        <v>2570</v>
      </c>
      <c r="E82" s="7">
        <v>10402</v>
      </c>
      <c r="F82" s="7">
        <v>2577</v>
      </c>
      <c r="G82" s="6">
        <f t="shared" si="13"/>
        <v>563</v>
      </c>
      <c r="H82" s="2">
        <f t="shared" si="13"/>
        <v>7</v>
      </c>
      <c r="I82" s="55">
        <f t="shared" si="14"/>
        <v>331.60699999999997</v>
      </c>
      <c r="J82" s="54">
        <f t="shared" si="15"/>
        <v>14.069999999999999</v>
      </c>
      <c r="K82" s="54">
        <f t="shared" si="16"/>
        <v>345.67699999999996</v>
      </c>
      <c r="L82" s="147"/>
    </row>
    <row r="83" spans="1:12" ht="18" customHeight="1">
      <c r="A83" s="4" t="s">
        <v>834</v>
      </c>
      <c r="B83" s="8" t="s">
        <v>1200</v>
      </c>
      <c r="C83" s="7">
        <v>14896</v>
      </c>
      <c r="D83" s="7">
        <v>3024</v>
      </c>
      <c r="E83" s="7">
        <v>15127</v>
      </c>
      <c r="F83" s="7">
        <v>3032</v>
      </c>
      <c r="G83" s="6">
        <f t="shared" si="13"/>
        <v>231</v>
      </c>
      <c r="H83" s="2">
        <f t="shared" si="13"/>
        <v>8</v>
      </c>
      <c r="I83" s="55">
        <f t="shared" si="14"/>
        <v>136.059</v>
      </c>
      <c r="J83" s="54">
        <f t="shared" si="15"/>
        <v>16.08</v>
      </c>
      <c r="K83" s="54">
        <f t="shared" si="16"/>
        <v>152.139</v>
      </c>
      <c r="L83" s="147"/>
    </row>
    <row r="84" spans="1:12" ht="18" customHeight="1">
      <c r="A84" s="4" t="s">
        <v>835</v>
      </c>
      <c r="B84" s="8" t="s">
        <v>1201</v>
      </c>
      <c r="C84" s="7">
        <v>2945</v>
      </c>
      <c r="D84" s="7">
        <v>2025</v>
      </c>
      <c r="E84" s="7">
        <v>2945</v>
      </c>
      <c r="F84" s="7">
        <v>2025</v>
      </c>
      <c r="G84" s="6">
        <f t="shared" si="13"/>
        <v>0</v>
      </c>
      <c r="H84" s="2">
        <f t="shared" si="13"/>
        <v>0</v>
      </c>
      <c r="I84" s="55">
        <f t="shared" si="14"/>
        <v>0</v>
      </c>
      <c r="J84" s="54">
        <f t="shared" si="15"/>
        <v>0</v>
      </c>
      <c r="K84" s="54">
        <f t="shared" si="16"/>
        <v>0</v>
      </c>
      <c r="L84" s="147"/>
    </row>
    <row r="85" spans="1:12" s="11" customFormat="1" ht="18" customHeight="1">
      <c r="A85" s="4" t="s">
        <v>82</v>
      </c>
      <c r="B85" s="8" t="s">
        <v>1202</v>
      </c>
      <c r="C85" s="7">
        <v>3874</v>
      </c>
      <c r="D85" s="7">
        <v>3439</v>
      </c>
      <c r="E85" s="7">
        <v>4000</v>
      </c>
      <c r="F85" s="7">
        <v>3449</v>
      </c>
      <c r="G85" s="6">
        <f t="shared" si="13"/>
        <v>126</v>
      </c>
      <c r="H85" s="2">
        <f t="shared" si="13"/>
        <v>10</v>
      </c>
      <c r="I85" s="55">
        <f t="shared" si="14"/>
        <v>74.214</v>
      </c>
      <c r="J85" s="54">
        <f t="shared" si="15"/>
        <v>20.099999999999998</v>
      </c>
      <c r="K85" s="54">
        <f t="shared" si="16"/>
        <v>94.314</v>
      </c>
      <c r="L85" s="147"/>
    </row>
    <row r="86" spans="1:12" s="11" customFormat="1" ht="18" customHeight="1">
      <c r="A86" s="4" t="s">
        <v>83</v>
      </c>
      <c r="B86" s="8" t="s">
        <v>136</v>
      </c>
      <c r="C86" s="7">
        <v>13789</v>
      </c>
      <c r="D86" s="7">
        <v>2297</v>
      </c>
      <c r="E86" s="7">
        <v>13849</v>
      </c>
      <c r="F86" s="7">
        <v>2299</v>
      </c>
      <c r="G86" s="6">
        <f t="shared" si="13"/>
        <v>60</v>
      </c>
      <c r="H86" s="2">
        <f t="shared" si="13"/>
        <v>2</v>
      </c>
      <c r="I86" s="55">
        <f t="shared" si="14"/>
        <v>35.339999999999996</v>
      </c>
      <c r="J86" s="54">
        <f t="shared" si="15"/>
        <v>4.02</v>
      </c>
      <c r="K86" s="54">
        <f t="shared" si="16"/>
        <v>39.36</v>
      </c>
      <c r="L86" s="147"/>
    </row>
    <row r="87" spans="1:12" s="11" customFormat="1" ht="18" customHeight="1">
      <c r="A87" s="4" t="s">
        <v>84</v>
      </c>
      <c r="B87" s="8" t="s">
        <v>137</v>
      </c>
      <c r="C87" s="7">
        <v>159</v>
      </c>
      <c r="D87" s="7">
        <v>1478</v>
      </c>
      <c r="E87" s="7">
        <v>421</v>
      </c>
      <c r="F87" s="7">
        <v>1487</v>
      </c>
      <c r="G87" s="6">
        <f t="shared" si="13"/>
        <v>262</v>
      </c>
      <c r="H87" s="2">
        <f t="shared" si="13"/>
        <v>9</v>
      </c>
      <c r="I87" s="55">
        <f t="shared" si="14"/>
        <v>154.31799999999998</v>
      </c>
      <c r="J87" s="54">
        <f t="shared" si="15"/>
        <v>18.089999999999996</v>
      </c>
      <c r="K87" s="54">
        <f t="shared" si="16"/>
        <v>172.408</v>
      </c>
      <c r="L87" s="147"/>
    </row>
    <row r="88" spans="1:12" s="11" customFormat="1" ht="18" customHeight="1">
      <c r="A88" s="4" t="s">
        <v>85</v>
      </c>
      <c r="B88" s="8" t="s">
        <v>139</v>
      </c>
      <c r="C88" s="7">
        <v>3089</v>
      </c>
      <c r="D88" s="7">
        <v>2271</v>
      </c>
      <c r="E88" s="7">
        <v>3219</v>
      </c>
      <c r="F88" s="7">
        <v>2282</v>
      </c>
      <c r="G88" s="6">
        <f t="shared" si="13"/>
        <v>130</v>
      </c>
      <c r="H88" s="2">
        <f t="shared" si="13"/>
        <v>11</v>
      </c>
      <c r="I88" s="55">
        <f t="shared" si="14"/>
        <v>76.57</v>
      </c>
      <c r="J88" s="54">
        <f t="shared" si="15"/>
        <v>22.11</v>
      </c>
      <c r="K88" s="54">
        <f t="shared" si="16"/>
        <v>98.67999999999999</v>
      </c>
      <c r="L88" s="147"/>
    </row>
    <row r="89" spans="1:12" s="11" customFormat="1" ht="18" customHeight="1">
      <c r="A89" s="4" t="s">
        <v>86</v>
      </c>
      <c r="B89" s="8" t="s">
        <v>140</v>
      </c>
      <c r="C89" s="7">
        <v>11627</v>
      </c>
      <c r="D89" s="7">
        <v>630</v>
      </c>
      <c r="E89" s="7">
        <v>11735</v>
      </c>
      <c r="F89" s="7">
        <v>646</v>
      </c>
      <c r="G89" s="6">
        <f t="shared" si="13"/>
        <v>108</v>
      </c>
      <c r="H89" s="2">
        <f t="shared" si="13"/>
        <v>16</v>
      </c>
      <c r="I89" s="55">
        <f t="shared" si="14"/>
        <v>63.611999999999995</v>
      </c>
      <c r="J89" s="54">
        <f t="shared" si="15"/>
        <v>32.16</v>
      </c>
      <c r="K89" s="54">
        <f t="shared" si="16"/>
        <v>95.77199999999999</v>
      </c>
      <c r="L89" s="147"/>
    </row>
    <row r="90" spans="1:12" ht="18" customHeight="1">
      <c r="A90" s="4" t="s">
        <v>87</v>
      </c>
      <c r="B90" s="8" t="s">
        <v>141</v>
      </c>
      <c r="C90" s="7">
        <v>16829</v>
      </c>
      <c r="D90" s="7">
        <v>975</v>
      </c>
      <c r="E90" s="7">
        <v>17934</v>
      </c>
      <c r="F90" s="7">
        <v>1014</v>
      </c>
      <c r="G90" s="6">
        <f t="shared" si="13"/>
        <v>1105</v>
      </c>
      <c r="H90" s="2">
        <f t="shared" si="13"/>
        <v>39</v>
      </c>
      <c r="I90" s="55">
        <f t="shared" si="14"/>
        <v>650.8449999999999</v>
      </c>
      <c r="J90" s="54">
        <f t="shared" si="15"/>
        <v>78.38999999999999</v>
      </c>
      <c r="K90" s="54">
        <f t="shared" si="16"/>
        <v>729.2349999999999</v>
      </c>
      <c r="L90" s="147"/>
    </row>
    <row r="91" spans="1:12" ht="18" customHeight="1">
      <c r="A91" s="4" t="s">
        <v>88</v>
      </c>
      <c r="B91" s="8" t="s">
        <v>1203</v>
      </c>
      <c r="C91" s="7">
        <v>11354</v>
      </c>
      <c r="D91" s="7">
        <v>2296</v>
      </c>
      <c r="E91" s="7">
        <v>11837</v>
      </c>
      <c r="F91" s="7">
        <v>2344</v>
      </c>
      <c r="G91" s="6">
        <f t="shared" si="13"/>
        <v>483</v>
      </c>
      <c r="H91" s="2">
        <f t="shared" si="13"/>
        <v>48</v>
      </c>
      <c r="I91" s="55">
        <f t="shared" si="14"/>
        <v>284.48699999999997</v>
      </c>
      <c r="J91" s="54">
        <f t="shared" si="15"/>
        <v>96.47999999999999</v>
      </c>
      <c r="K91" s="54">
        <f t="shared" si="16"/>
        <v>380.967</v>
      </c>
      <c r="L91" s="147"/>
    </row>
    <row r="92" spans="1:12" ht="18" customHeight="1">
      <c r="A92" s="4" t="s">
        <v>89</v>
      </c>
      <c r="B92" s="8" t="s">
        <v>142</v>
      </c>
      <c r="C92" s="7">
        <v>14153</v>
      </c>
      <c r="D92" s="7">
        <v>1335</v>
      </c>
      <c r="E92" s="7">
        <v>14647</v>
      </c>
      <c r="F92" s="7">
        <v>1362</v>
      </c>
      <c r="G92" s="6">
        <f t="shared" si="13"/>
        <v>494</v>
      </c>
      <c r="H92" s="2">
        <f t="shared" si="13"/>
        <v>27</v>
      </c>
      <c r="I92" s="55">
        <f t="shared" si="14"/>
        <v>290.966</v>
      </c>
      <c r="J92" s="54">
        <f t="shared" si="15"/>
        <v>54.269999999999996</v>
      </c>
      <c r="K92" s="54">
        <f t="shared" si="16"/>
        <v>345.236</v>
      </c>
      <c r="L92" s="147"/>
    </row>
    <row r="93" spans="1:12" ht="14.25">
      <c r="A93" s="142" t="s">
        <v>252</v>
      </c>
      <c r="B93" s="142"/>
      <c r="C93" s="3"/>
      <c r="D93" s="3"/>
      <c r="E93" s="3"/>
      <c r="F93" s="3"/>
      <c r="G93" s="3"/>
      <c r="H93" s="3"/>
      <c r="I93" s="56">
        <f>SUM(I75:I92)</f>
        <v>7283.574000000001</v>
      </c>
      <c r="J93" s="56">
        <f>SUM(J75:J92)</f>
        <v>1193.94</v>
      </c>
      <c r="K93" s="56">
        <f>SUM(K75:K92)</f>
        <v>8477.514</v>
      </c>
      <c r="L93" s="147"/>
    </row>
    <row r="94" spans="1:12" ht="25.5">
      <c r="A94" s="148" t="s">
        <v>1204</v>
      </c>
      <c r="B94" s="149"/>
      <c r="C94" s="149"/>
      <c r="D94" s="149"/>
      <c r="E94" s="149"/>
      <c r="F94" s="149"/>
      <c r="G94" s="149"/>
      <c r="H94" s="149"/>
      <c r="I94" s="149"/>
      <c r="J94" s="149"/>
      <c r="K94" s="149"/>
      <c r="L94" s="150"/>
    </row>
    <row r="95" spans="1:12" ht="14.25">
      <c r="A95" s="150" t="s">
        <v>239</v>
      </c>
      <c r="B95" s="150"/>
      <c r="E95" s="150" t="s">
        <v>1108</v>
      </c>
      <c r="F95" s="150"/>
      <c r="G95" s="150"/>
      <c r="H95" s="150"/>
      <c r="J95" s="151"/>
      <c r="K95" s="151"/>
      <c r="L95" s="151"/>
    </row>
    <row r="96" spans="1:12" ht="18" customHeight="1">
      <c r="A96" s="146" t="s">
        <v>241</v>
      </c>
      <c r="B96" s="142" t="s">
        <v>242</v>
      </c>
      <c r="C96" s="142" t="s">
        <v>243</v>
      </c>
      <c r="D96" s="142"/>
      <c r="E96" s="142" t="s">
        <v>244</v>
      </c>
      <c r="F96" s="142"/>
      <c r="G96" s="142" t="s">
        <v>245</v>
      </c>
      <c r="H96" s="142"/>
      <c r="I96" s="141" t="s">
        <v>246</v>
      </c>
      <c r="J96" s="141"/>
      <c r="K96" s="141"/>
      <c r="L96" s="142" t="s">
        <v>247</v>
      </c>
    </row>
    <row r="97" spans="1:12" ht="18" customHeight="1">
      <c r="A97" s="146"/>
      <c r="B97" s="142"/>
      <c r="C97" s="2" t="s">
        <v>248</v>
      </c>
      <c r="D97" s="2" t="s">
        <v>249</v>
      </c>
      <c r="E97" s="2" t="s">
        <v>248</v>
      </c>
      <c r="F97" s="2" t="s">
        <v>249</v>
      </c>
      <c r="G97" s="2" t="s">
        <v>248</v>
      </c>
      <c r="H97" s="2" t="s">
        <v>249</v>
      </c>
      <c r="I97" s="54" t="s">
        <v>250</v>
      </c>
      <c r="J97" s="54" t="s">
        <v>251</v>
      </c>
      <c r="K97" s="54" t="s">
        <v>252</v>
      </c>
      <c r="L97" s="142"/>
    </row>
    <row r="98" spans="1:12" ht="18" customHeight="1">
      <c r="A98" s="13" t="s">
        <v>1205</v>
      </c>
      <c r="B98" s="8" t="s">
        <v>1206</v>
      </c>
      <c r="C98" s="7">
        <v>9297</v>
      </c>
      <c r="D98" s="7">
        <v>829</v>
      </c>
      <c r="E98" s="7">
        <v>9599</v>
      </c>
      <c r="F98" s="7">
        <v>864</v>
      </c>
      <c r="G98" s="6">
        <f aca="true" t="shared" si="17" ref="G98:H115">E98-C98</f>
        <v>302</v>
      </c>
      <c r="H98" s="2">
        <f t="shared" si="17"/>
        <v>35</v>
      </c>
      <c r="I98" s="55">
        <f aca="true" t="shared" si="18" ref="I98:I115">G98*0.589</f>
        <v>177.878</v>
      </c>
      <c r="J98" s="54">
        <f aca="true" t="shared" si="19" ref="J98:J115">H98*2.01</f>
        <v>70.35</v>
      </c>
      <c r="K98" s="54">
        <f aca="true" t="shared" si="20" ref="K98:K115">I98+J98</f>
        <v>248.22799999999998</v>
      </c>
      <c r="L98" s="147" t="s">
        <v>1169</v>
      </c>
    </row>
    <row r="99" spans="1:12" s="11" customFormat="1" ht="18" customHeight="1">
      <c r="A99" s="4" t="s">
        <v>324</v>
      </c>
      <c r="B99" s="8" t="s">
        <v>143</v>
      </c>
      <c r="C99" s="7">
        <v>15011</v>
      </c>
      <c r="D99" s="7">
        <v>2267</v>
      </c>
      <c r="E99" s="7">
        <v>15431</v>
      </c>
      <c r="F99" s="7">
        <v>2370</v>
      </c>
      <c r="G99" s="6">
        <f t="shared" si="17"/>
        <v>420</v>
      </c>
      <c r="H99" s="2">
        <f t="shared" si="17"/>
        <v>103</v>
      </c>
      <c r="I99" s="55">
        <f t="shared" si="18"/>
        <v>247.38</v>
      </c>
      <c r="J99" s="54">
        <f t="shared" si="19"/>
        <v>207.02999999999997</v>
      </c>
      <c r="K99" s="54">
        <f t="shared" si="20"/>
        <v>454.40999999999997</v>
      </c>
      <c r="L99" s="147"/>
    </row>
    <row r="100" spans="1:12" ht="18" customHeight="1">
      <c r="A100" s="13" t="s">
        <v>176</v>
      </c>
      <c r="B100" s="8" t="s">
        <v>1207</v>
      </c>
      <c r="C100" s="7">
        <v>20335</v>
      </c>
      <c r="D100" s="7">
        <v>721</v>
      </c>
      <c r="E100" s="7">
        <v>21129</v>
      </c>
      <c r="F100" s="7">
        <v>755</v>
      </c>
      <c r="G100" s="6">
        <f t="shared" si="17"/>
        <v>794</v>
      </c>
      <c r="H100" s="2">
        <f t="shared" si="17"/>
        <v>34</v>
      </c>
      <c r="I100" s="55">
        <f t="shared" si="18"/>
        <v>467.666</v>
      </c>
      <c r="J100" s="54">
        <f t="shared" si="19"/>
        <v>68.33999999999999</v>
      </c>
      <c r="K100" s="54">
        <f t="shared" si="20"/>
        <v>536.006</v>
      </c>
      <c r="L100" s="147"/>
    </row>
    <row r="101" spans="1:12" ht="18" customHeight="1">
      <c r="A101" s="4" t="s">
        <v>838</v>
      </c>
      <c r="B101" s="8" t="s">
        <v>153</v>
      </c>
      <c r="C101" s="7">
        <v>11756</v>
      </c>
      <c r="D101" s="7">
        <v>600</v>
      </c>
      <c r="E101" s="7">
        <v>13038</v>
      </c>
      <c r="F101" s="7">
        <v>620</v>
      </c>
      <c r="G101" s="6">
        <f t="shared" si="17"/>
        <v>1282</v>
      </c>
      <c r="H101" s="2">
        <f t="shared" si="17"/>
        <v>20</v>
      </c>
      <c r="I101" s="55">
        <f t="shared" si="18"/>
        <v>755.098</v>
      </c>
      <c r="J101" s="54">
        <f t="shared" si="19"/>
        <v>40.199999999999996</v>
      </c>
      <c r="K101" s="54">
        <f t="shared" si="20"/>
        <v>795.298</v>
      </c>
      <c r="L101" s="147"/>
    </row>
    <row r="102" spans="1:12" ht="18" customHeight="1">
      <c r="A102" s="13" t="s">
        <v>177</v>
      </c>
      <c r="B102" s="8" t="s">
        <v>154</v>
      </c>
      <c r="C102" s="7">
        <v>15693</v>
      </c>
      <c r="D102" s="7">
        <v>1199</v>
      </c>
      <c r="E102" s="7">
        <v>16261</v>
      </c>
      <c r="F102" s="7">
        <v>1235</v>
      </c>
      <c r="G102" s="6">
        <f t="shared" si="17"/>
        <v>568</v>
      </c>
      <c r="H102" s="2">
        <f t="shared" si="17"/>
        <v>36</v>
      </c>
      <c r="I102" s="55">
        <f t="shared" si="18"/>
        <v>334.55199999999996</v>
      </c>
      <c r="J102" s="54">
        <f t="shared" si="19"/>
        <v>72.35999999999999</v>
      </c>
      <c r="K102" s="54">
        <f t="shared" si="20"/>
        <v>406.9119999999999</v>
      </c>
      <c r="L102" s="147"/>
    </row>
    <row r="103" spans="1:12" s="11" customFormat="1" ht="18" customHeight="1">
      <c r="A103" s="4" t="s">
        <v>840</v>
      </c>
      <c r="B103" s="79"/>
      <c r="C103" s="7"/>
      <c r="D103" s="7"/>
      <c r="E103" s="7"/>
      <c r="F103" s="7"/>
      <c r="G103" s="6">
        <f t="shared" si="17"/>
        <v>0</v>
      </c>
      <c r="H103" s="2">
        <f t="shared" si="17"/>
        <v>0</v>
      </c>
      <c r="I103" s="55">
        <f t="shared" si="18"/>
        <v>0</v>
      </c>
      <c r="J103" s="54">
        <f t="shared" si="19"/>
        <v>0</v>
      </c>
      <c r="K103" s="54">
        <f t="shared" si="20"/>
        <v>0</v>
      </c>
      <c r="L103" s="147"/>
    </row>
    <row r="104" spans="1:12" s="11" customFormat="1" ht="18" customHeight="1">
      <c r="A104" s="13" t="s">
        <v>178</v>
      </c>
      <c r="B104" s="80"/>
      <c r="C104" s="7"/>
      <c r="D104" s="7"/>
      <c r="E104" s="7"/>
      <c r="F104" s="7"/>
      <c r="G104" s="6">
        <f t="shared" si="17"/>
        <v>0</v>
      </c>
      <c r="H104" s="2">
        <f t="shared" si="17"/>
        <v>0</v>
      </c>
      <c r="I104" s="55">
        <f t="shared" si="18"/>
        <v>0</v>
      </c>
      <c r="J104" s="54">
        <f t="shared" si="19"/>
        <v>0</v>
      </c>
      <c r="K104" s="54">
        <f t="shared" si="20"/>
        <v>0</v>
      </c>
      <c r="L104" s="147"/>
    </row>
    <row r="105" spans="1:12" ht="18" customHeight="1">
      <c r="A105" s="4" t="s">
        <v>842</v>
      </c>
      <c r="B105" s="81"/>
      <c r="C105" s="7"/>
      <c r="D105" s="7"/>
      <c r="E105" s="7"/>
      <c r="F105" s="7"/>
      <c r="G105" s="6">
        <f t="shared" si="17"/>
        <v>0</v>
      </c>
      <c r="H105" s="2">
        <f t="shared" si="17"/>
        <v>0</v>
      </c>
      <c r="I105" s="55">
        <f t="shared" si="18"/>
        <v>0</v>
      </c>
      <c r="J105" s="54">
        <f t="shared" si="19"/>
        <v>0</v>
      </c>
      <c r="K105" s="54">
        <f t="shared" si="20"/>
        <v>0</v>
      </c>
      <c r="L105" s="147"/>
    </row>
    <row r="106" spans="1:12" ht="18" customHeight="1">
      <c r="A106" s="13" t="s">
        <v>179</v>
      </c>
      <c r="B106" s="79"/>
      <c r="C106" s="7"/>
      <c r="D106" s="7"/>
      <c r="E106" s="7"/>
      <c r="F106" s="7"/>
      <c r="G106" s="6">
        <f t="shared" si="17"/>
        <v>0</v>
      </c>
      <c r="H106" s="2">
        <f t="shared" si="17"/>
        <v>0</v>
      </c>
      <c r="I106" s="55">
        <f t="shared" si="18"/>
        <v>0</v>
      </c>
      <c r="J106" s="54">
        <f t="shared" si="19"/>
        <v>0</v>
      </c>
      <c r="K106" s="54">
        <f t="shared" si="20"/>
        <v>0</v>
      </c>
      <c r="L106" s="147"/>
    </row>
    <row r="107" spans="1:12" s="11" customFormat="1" ht="18" customHeight="1">
      <c r="A107" s="4" t="s">
        <v>844</v>
      </c>
      <c r="B107" s="79"/>
      <c r="C107" s="7"/>
      <c r="D107" s="7"/>
      <c r="E107" s="7"/>
      <c r="F107" s="7"/>
      <c r="G107" s="6">
        <f t="shared" si="17"/>
        <v>0</v>
      </c>
      <c r="H107" s="2">
        <f t="shared" si="17"/>
        <v>0</v>
      </c>
      <c r="I107" s="55">
        <f t="shared" si="18"/>
        <v>0</v>
      </c>
      <c r="J107" s="54">
        <f t="shared" si="19"/>
        <v>0</v>
      </c>
      <c r="K107" s="54">
        <f t="shared" si="20"/>
        <v>0</v>
      </c>
      <c r="L107" s="147"/>
    </row>
    <row r="108" spans="1:12" s="11" customFormat="1" ht="18" customHeight="1">
      <c r="A108" s="13" t="s">
        <v>180</v>
      </c>
      <c r="B108" s="79"/>
      <c r="C108" s="7"/>
      <c r="D108" s="7"/>
      <c r="E108" s="7"/>
      <c r="F108" s="7"/>
      <c r="G108" s="6">
        <f t="shared" si="17"/>
        <v>0</v>
      </c>
      <c r="H108" s="2">
        <f t="shared" si="17"/>
        <v>0</v>
      </c>
      <c r="I108" s="55">
        <f t="shared" si="18"/>
        <v>0</v>
      </c>
      <c r="J108" s="54">
        <f t="shared" si="19"/>
        <v>0</v>
      </c>
      <c r="K108" s="54">
        <f t="shared" si="20"/>
        <v>0</v>
      </c>
      <c r="L108" s="147"/>
    </row>
    <row r="109" spans="1:12" ht="18" customHeight="1">
      <c r="A109" s="4" t="s">
        <v>92</v>
      </c>
      <c r="B109" s="79"/>
      <c r="C109" s="7"/>
      <c r="D109" s="7"/>
      <c r="E109" s="7"/>
      <c r="F109" s="7"/>
      <c r="G109" s="6">
        <f t="shared" si="17"/>
        <v>0</v>
      </c>
      <c r="H109" s="2">
        <f t="shared" si="17"/>
        <v>0</v>
      </c>
      <c r="I109" s="55">
        <f t="shared" si="18"/>
        <v>0</v>
      </c>
      <c r="J109" s="54">
        <f t="shared" si="19"/>
        <v>0</v>
      </c>
      <c r="K109" s="54">
        <f t="shared" si="20"/>
        <v>0</v>
      </c>
      <c r="L109" s="147"/>
    </row>
    <row r="110" spans="1:12" ht="18" customHeight="1">
      <c r="A110" s="13" t="s">
        <v>181</v>
      </c>
      <c r="B110" s="79"/>
      <c r="C110" s="7"/>
      <c r="D110" s="7"/>
      <c r="E110" s="7"/>
      <c r="F110" s="7"/>
      <c r="G110" s="6">
        <f t="shared" si="17"/>
        <v>0</v>
      </c>
      <c r="H110" s="2">
        <f t="shared" si="17"/>
        <v>0</v>
      </c>
      <c r="I110" s="55">
        <f t="shared" si="18"/>
        <v>0</v>
      </c>
      <c r="J110" s="54">
        <f t="shared" si="19"/>
        <v>0</v>
      </c>
      <c r="K110" s="54">
        <f t="shared" si="20"/>
        <v>0</v>
      </c>
      <c r="L110" s="147"/>
    </row>
    <row r="111" spans="1:12" s="11" customFormat="1" ht="18" customHeight="1">
      <c r="A111" s="4" t="s">
        <v>94</v>
      </c>
      <c r="B111" s="79"/>
      <c r="C111" s="7"/>
      <c r="D111" s="7"/>
      <c r="E111" s="7"/>
      <c r="F111" s="7"/>
      <c r="G111" s="6">
        <f t="shared" si="17"/>
        <v>0</v>
      </c>
      <c r="H111" s="2">
        <f t="shared" si="17"/>
        <v>0</v>
      </c>
      <c r="I111" s="55">
        <f t="shared" si="18"/>
        <v>0</v>
      </c>
      <c r="J111" s="54">
        <f t="shared" si="19"/>
        <v>0</v>
      </c>
      <c r="K111" s="54">
        <f t="shared" si="20"/>
        <v>0</v>
      </c>
      <c r="L111" s="147"/>
    </row>
    <row r="112" spans="1:12" ht="18" customHeight="1">
      <c r="A112" s="13" t="s">
        <v>182</v>
      </c>
      <c r="B112" s="79"/>
      <c r="C112" s="7"/>
      <c r="D112" s="7"/>
      <c r="E112" s="7"/>
      <c r="F112" s="7"/>
      <c r="G112" s="6">
        <f t="shared" si="17"/>
        <v>0</v>
      </c>
      <c r="H112" s="2">
        <f t="shared" si="17"/>
        <v>0</v>
      </c>
      <c r="I112" s="55">
        <f t="shared" si="18"/>
        <v>0</v>
      </c>
      <c r="J112" s="54">
        <f t="shared" si="19"/>
        <v>0</v>
      </c>
      <c r="K112" s="54">
        <f t="shared" si="20"/>
        <v>0</v>
      </c>
      <c r="L112" s="147"/>
    </row>
    <row r="113" spans="1:12" ht="18" customHeight="1">
      <c r="A113" s="4" t="s">
        <v>96</v>
      </c>
      <c r="B113" s="79"/>
      <c r="C113" s="7"/>
      <c r="D113" s="7"/>
      <c r="E113" s="7"/>
      <c r="F113" s="7"/>
      <c r="G113" s="6">
        <f t="shared" si="17"/>
        <v>0</v>
      </c>
      <c r="H113" s="2">
        <f t="shared" si="17"/>
        <v>0</v>
      </c>
      <c r="I113" s="55">
        <f t="shared" si="18"/>
        <v>0</v>
      </c>
      <c r="J113" s="54">
        <f t="shared" si="19"/>
        <v>0</v>
      </c>
      <c r="K113" s="54">
        <f t="shared" si="20"/>
        <v>0</v>
      </c>
      <c r="L113" s="147"/>
    </row>
    <row r="114" spans="1:12" ht="18" customHeight="1">
      <c r="A114" s="13" t="s">
        <v>183</v>
      </c>
      <c r="B114" s="79"/>
      <c r="C114" s="7"/>
      <c r="D114" s="7"/>
      <c r="E114" s="7"/>
      <c r="F114" s="7"/>
      <c r="G114" s="6">
        <f t="shared" si="17"/>
        <v>0</v>
      </c>
      <c r="H114" s="2">
        <f t="shared" si="17"/>
        <v>0</v>
      </c>
      <c r="I114" s="55">
        <f t="shared" si="18"/>
        <v>0</v>
      </c>
      <c r="J114" s="54">
        <f t="shared" si="19"/>
        <v>0</v>
      </c>
      <c r="K114" s="54">
        <f t="shared" si="20"/>
        <v>0</v>
      </c>
      <c r="L114" s="147"/>
    </row>
    <row r="115" spans="1:12" ht="18" customHeight="1">
      <c r="A115" s="4" t="s">
        <v>98</v>
      </c>
      <c r="B115" s="81"/>
      <c r="C115" s="7"/>
      <c r="D115" s="7"/>
      <c r="E115" s="7"/>
      <c r="F115" s="7"/>
      <c r="G115" s="6">
        <f t="shared" si="17"/>
        <v>0</v>
      </c>
      <c r="H115" s="2">
        <f t="shared" si="17"/>
        <v>0</v>
      </c>
      <c r="I115" s="55">
        <f t="shared" si="18"/>
        <v>0</v>
      </c>
      <c r="J115" s="54">
        <f t="shared" si="19"/>
        <v>0</v>
      </c>
      <c r="K115" s="54">
        <f t="shared" si="20"/>
        <v>0</v>
      </c>
      <c r="L115" s="147"/>
    </row>
    <row r="116" spans="1:12" ht="18" customHeight="1">
      <c r="A116" s="142" t="s">
        <v>252</v>
      </c>
      <c r="B116" s="142"/>
      <c r="C116" s="3"/>
      <c r="D116" s="3"/>
      <c r="E116" s="3"/>
      <c r="F116" s="3"/>
      <c r="G116" s="3"/>
      <c r="H116" s="3"/>
      <c r="I116" s="56">
        <f>SUM(I98:I115)</f>
        <v>1982.5739999999998</v>
      </c>
      <c r="J116" s="56">
        <f>SUM(J98:J115)</f>
        <v>458.28</v>
      </c>
      <c r="K116" s="56">
        <f>SUM(K98:K115)</f>
        <v>2440.854</v>
      </c>
      <c r="L116" s="147"/>
    </row>
    <row r="117" spans="1:12" ht="25.5">
      <c r="A117" s="148" t="s">
        <v>1208</v>
      </c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50"/>
    </row>
    <row r="118" spans="1:12" ht="14.25">
      <c r="A118" s="150" t="s">
        <v>239</v>
      </c>
      <c r="B118" s="150"/>
      <c r="E118" s="150" t="s">
        <v>1108</v>
      </c>
      <c r="F118" s="150"/>
      <c r="G118" s="150"/>
      <c r="H118" s="150"/>
      <c r="J118" s="151"/>
      <c r="K118" s="151"/>
      <c r="L118" s="151"/>
    </row>
    <row r="119" spans="1:12" ht="18" customHeight="1">
      <c r="A119" s="146" t="s">
        <v>241</v>
      </c>
      <c r="B119" s="142" t="s">
        <v>242</v>
      </c>
      <c r="C119" s="142" t="s">
        <v>243</v>
      </c>
      <c r="D119" s="142"/>
      <c r="E119" s="142" t="s">
        <v>244</v>
      </c>
      <c r="F119" s="142"/>
      <c r="G119" s="142" t="s">
        <v>245</v>
      </c>
      <c r="H119" s="142"/>
      <c r="I119" s="141" t="s">
        <v>246</v>
      </c>
      <c r="J119" s="141"/>
      <c r="K119" s="141"/>
      <c r="L119" s="142" t="s">
        <v>247</v>
      </c>
    </row>
    <row r="120" spans="1:12" ht="18" customHeight="1">
      <c r="A120" s="146"/>
      <c r="B120" s="142"/>
      <c r="C120" s="2" t="s">
        <v>248</v>
      </c>
      <c r="D120" s="2" t="s">
        <v>249</v>
      </c>
      <c r="E120" s="2" t="s">
        <v>248</v>
      </c>
      <c r="F120" s="2" t="s">
        <v>249</v>
      </c>
      <c r="G120" s="2" t="s">
        <v>248</v>
      </c>
      <c r="H120" s="2" t="s">
        <v>249</v>
      </c>
      <c r="I120" s="54" t="s">
        <v>250</v>
      </c>
      <c r="J120" s="54" t="s">
        <v>251</v>
      </c>
      <c r="K120" s="54" t="s">
        <v>252</v>
      </c>
      <c r="L120" s="142"/>
    </row>
    <row r="121" spans="1:12" ht="18" customHeight="1">
      <c r="A121" s="13" t="s">
        <v>356</v>
      </c>
      <c r="B121" s="6" t="s">
        <v>1209</v>
      </c>
      <c r="C121" s="7">
        <v>6937</v>
      </c>
      <c r="D121" s="8">
        <v>162</v>
      </c>
      <c r="E121" s="7">
        <v>7337</v>
      </c>
      <c r="F121" s="8">
        <v>182</v>
      </c>
      <c r="G121" s="6">
        <f aca="true" t="shared" si="21" ref="G121:H138">E121-C121</f>
        <v>400</v>
      </c>
      <c r="H121" s="2">
        <f t="shared" si="21"/>
        <v>20</v>
      </c>
      <c r="I121" s="55">
        <f aca="true" t="shared" si="22" ref="I121:I138">G121*0.589</f>
        <v>235.6</v>
      </c>
      <c r="J121" s="54">
        <f aca="true" t="shared" si="23" ref="J121:J138">H121*2.01</f>
        <v>40.199999999999996</v>
      </c>
      <c r="K121" s="54">
        <f aca="true" t="shared" si="24" ref="K121:K138">I121+J121</f>
        <v>275.8</v>
      </c>
      <c r="L121" s="147" t="s">
        <v>1169</v>
      </c>
    </row>
    <row r="122" spans="1:12" ht="18" customHeight="1">
      <c r="A122" s="13" t="s">
        <v>358</v>
      </c>
      <c r="B122" s="6" t="s">
        <v>1210</v>
      </c>
      <c r="C122" s="7">
        <v>3092</v>
      </c>
      <c r="D122" s="8">
        <v>11</v>
      </c>
      <c r="E122" s="7">
        <v>3368</v>
      </c>
      <c r="F122" s="8">
        <v>29</v>
      </c>
      <c r="G122" s="6">
        <f t="shared" si="21"/>
        <v>276</v>
      </c>
      <c r="H122" s="2">
        <f t="shared" si="21"/>
        <v>18</v>
      </c>
      <c r="I122" s="55">
        <f t="shared" si="22"/>
        <v>162.564</v>
      </c>
      <c r="J122" s="54">
        <f t="shared" si="23"/>
        <v>36.17999999999999</v>
      </c>
      <c r="K122" s="54">
        <f t="shared" si="24"/>
        <v>198.74399999999997</v>
      </c>
      <c r="L122" s="147"/>
    </row>
    <row r="123" spans="1:12" ht="18" customHeight="1">
      <c r="A123" s="13" t="s">
        <v>855</v>
      </c>
      <c r="B123" s="6" t="s">
        <v>1211</v>
      </c>
      <c r="C123" s="7">
        <v>4208</v>
      </c>
      <c r="D123" s="8">
        <v>5</v>
      </c>
      <c r="E123" s="7">
        <v>4619</v>
      </c>
      <c r="F123" s="8">
        <v>25</v>
      </c>
      <c r="G123" s="6">
        <f t="shared" si="21"/>
        <v>411</v>
      </c>
      <c r="H123" s="2">
        <f t="shared" si="21"/>
        <v>20</v>
      </c>
      <c r="I123" s="55">
        <f t="shared" si="22"/>
        <v>242.07899999999998</v>
      </c>
      <c r="J123" s="54">
        <f t="shared" si="23"/>
        <v>40.199999999999996</v>
      </c>
      <c r="K123" s="54">
        <f t="shared" si="24"/>
        <v>282.279</v>
      </c>
      <c r="L123" s="147"/>
    </row>
    <row r="124" spans="1:12" ht="18" customHeight="1">
      <c r="A124" s="13" t="s">
        <v>856</v>
      </c>
      <c r="B124" s="6" t="s">
        <v>1212</v>
      </c>
      <c r="C124" s="7">
        <v>4993</v>
      </c>
      <c r="D124" s="8">
        <v>54</v>
      </c>
      <c r="E124" s="7">
        <v>5135</v>
      </c>
      <c r="F124" s="8">
        <v>54</v>
      </c>
      <c r="G124" s="6">
        <f t="shared" si="21"/>
        <v>142</v>
      </c>
      <c r="H124" s="2">
        <f t="shared" si="21"/>
        <v>0</v>
      </c>
      <c r="I124" s="55">
        <f t="shared" si="22"/>
        <v>83.63799999999999</v>
      </c>
      <c r="J124" s="54">
        <f t="shared" si="23"/>
        <v>0</v>
      </c>
      <c r="K124" s="54">
        <f t="shared" si="24"/>
        <v>83.63799999999999</v>
      </c>
      <c r="L124" s="147"/>
    </row>
    <row r="125" spans="1:12" ht="18" customHeight="1">
      <c r="A125" s="13" t="s">
        <v>857</v>
      </c>
      <c r="B125" s="6" t="s">
        <v>1213</v>
      </c>
      <c r="C125" s="7">
        <v>1330</v>
      </c>
      <c r="D125" s="8">
        <v>978</v>
      </c>
      <c r="E125" s="7">
        <v>1512</v>
      </c>
      <c r="F125" s="8">
        <v>1000</v>
      </c>
      <c r="G125" s="6">
        <f t="shared" si="21"/>
        <v>182</v>
      </c>
      <c r="H125" s="2">
        <f t="shared" si="21"/>
        <v>22</v>
      </c>
      <c r="I125" s="55">
        <f t="shared" si="22"/>
        <v>107.198</v>
      </c>
      <c r="J125" s="54">
        <f t="shared" si="23"/>
        <v>44.22</v>
      </c>
      <c r="K125" s="54">
        <f t="shared" si="24"/>
        <v>151.418</v>
      </c>
      <c r="L125" s="147"/>
    </row>
    <row r="126" spans="1:12" ht="18" customHeight="1">
      <c r="A126" s="13" t="s">
        <v>858</v>
      </c>
      <c r="B126" s="6" t="s">
        <v>1214</v>
      </c>
      <c r="C126" s="7">
        <v>5411</v>
      </c>
      <c r="D126" s="8">
        <v>2498</v>
      </c>
      <c r="E126" s="7">
        <v>5583</v>
      </c>
      <c r="F126" s="8">
        <v>2505</v>
      </c>
      <c r="G126" s="6">
        <f t="shared" si="21"/>
        <v>172</v>
      </c>
      <c r="H126" s="2">
        <f t="shared" si="21"/>
        <v>7</v>
      </c>
      <c r="I126" s="55">
        <f t="shared" si="22"/>
        <v>101.30799999999999</v>
      </c>
      <c r="J126" s="54">
        <f t="shared" si="23"/>
        <v>14.069999999999999</v>
      </c>
      <c r="K126" s="54">
        <f t="shared" si="24"/>
        <v>115.37799999999999</v>
      </c>
      <c r="L126" s="147"/>
    </row>
    <row r="127" spans="1:12" ht="18" customHeight="1">
      <c r="A127" s="13" t="s">
        <v>859</v>
      </c>
      <c r="B127" s="6" t="s">
        <v>1215</v>
      </c>
      <c r="C127" s="7">
        <v>9934</v>
      </c>
      <c r="D127" s="8">
        <v>0</v>
      </c>
      <c r="E127" s="7">
        <v>9978</v>
      </c>
      <c r="F127" s="8">
        <v>35</v>
      </c>
      <c r="G127" s="6">
        <f t="shared" si="21"/>
        <v>44</v>
      </c>
      <c r="H127" s="2">
        <f t="shared" si="21"/>
        <v>35</v>
      </c>
      <c r="I127" s="55">
        <f t="shared" si="22"/>
        <v>25.915999999999997</v>
      </c>
      <c r="J127" s="54">
        <f t="shared" si="23"/>
        <v>70.35</v>
      </c>
      <c r="K127" s="54">
        <f t="shared" si="24"/>
        <v>96.26599999999999</v>
      </c>
      <c r="L127" s="147"/>
    </row>
    <row r="128" spans="1:12" ht="18" customHeight="1">
      <c r="A128" s="13" t="s">
        <v>860</v>
      </c>
      <c r="B128" s="6" t="s">
        <v>1216</v>
      </c>
      <c r="C128" s="7">
        <v>3189</v>
      </c>
      <c r="D128" s="8">
        <v>40</v>
      </c>
      <c r="E128" s="7">
        <v>3467</v>
      </c>
      <c r="F128" s="8">
        <v>60</v>
      </c>
      <c r="G128" s="6">
        <f t="shared" si="21"/>
        <v>278</v>
      </c>
      <c r="H128" s="2">
        <f t="shared" si="21"/>
        <v>20</v>
      </c>
      <c r="I128" s="55">
        <f t="shared" si="22"/>
        <v>163.742</v>
      </c>
      <c r="J128" s="54">
        <f t="shared" si="23"/>
        <v>40.199999999999996</v>
      </c>
      <c r="K128" s="54">
        <f t="shared" si="24"/>
        <v>203.94199999999998</v>
      </c>
      <c r="L128" s="147"/>
    </row>
    <row r="129" spans="1:12" ht="18" customHeight="1">
      <c r="A129" s="13" t="s">
        <v>861</v>
      </c>
      <c r="B129" s="6" t="s">
        <v>1217</v>
      </c>
      <c r="C129" s="7">
        <v>11989</v>
      </c>
      <c r="D129" s="8">
        <v>2193</v>
      </c>
      <c r="E129" s="7">
        <v>11989</v>
      </c>
      <c r="F129" s="8">
        <v>2193</v>
      </c>
      <c r="G129" s="6">
        <f t="shared" si="21"/>
        <v>0</v>
      </c>
      <c r="H129" s="2">
        <f t="shared" si="21"/>
        <v>0</v>
      </c>
      <c r="I129" s="55">
        <f t="shared" si="22"/>
        <v>0</v>
      </c>
      <c r="J129" s="54">
        <f t="shared" si="23"/>
        <v>0</v>
      </c>
      <c r="K129" s="54">
        <f t="shared" si="24"/>
        <v>0</v>
      </c>
      <c r="L129" s="147"/>
    </row>
    <row r="130" spans="1:12" ht="18" customHeight="1">
      <c r="A130" s="13" t="s">
        <v>862</v>
      </c>
      <c r="B130" s="6" t="s">
        <v>1193</v>
      </c>
      <c r="C130" s="7">
        <v>1835</v>
      </c>
      <c r="D130" s="8">
        <v>95</v>
      </c>
      <c r="E130" s="7">
        <v>1835</v>
      </c>
      <c r="F130" s="8">
        <v>105</v>
      </c>
      <c r="G130" s="6">
        <f t="shared" si="21"/>
        <v>0</v>
      </c>
      <c r="H130" s="2">
        <f t="shared" si="21"/>
        <v>10</v>
      </c>
      <c r="I130" s="55">
        <f t="shared" si="22"/>
        <v>0</v>
      </c>
      <c r="J130" s="54">
        <f t="shared" si="23"/>
        <v>20.099999999999998</v>
      </c>
      <c r="K130" s="54">
        <f t="shared" si="24"/>
        <v>20.099999999999998</v>
      </c>
      <c r="L130" s="147"/>
    </row>
    <row r="131" spans="1:12" ht="18" customHeight="1">
      <c r="A131" s="13" t="s">
        <v>145</v>
      </c>
      <c r="B131" s="6" t="s">
        <v>1218</v>
      </c>
      <c r="C131" s="7">
        <v>5621</v>
      </c>
      <c r="D131" s="7">
        <v>30</v>
      </c>
      <c r="E131" s="7">
        <v>6013</v>
      </c>
      <c r="F131" s="7">
        <v>34</v>
      </c>
      <c r="G131" s="6">
        <f t="shared" si="21"/>
        <v>392</v>
      </c>
      <c r="H131" s="2">
        <f t="shared" si="21"/>
        <v>4</v>
      </c>
      <c r="I131" s="55">
        <f t="shared" si="22"/>
        <v>230.88799999999998</v>
      </c>
      <c r="J131" s="54">
        <f t="shared" si="23"/>
        <v>8.04</v>
      </c>
      <c r="K131" s="54">
        <f t="shared" si="24"/>
        <v>238.92799999999997</v>
      </c>
      <c r="L131" s="147"/>
    </row>
    <row r="132" spans="1:12" ht="18" customHeight="1">
      <c r="A132" s="13" t="s">
        <v>146</v>
      </c>
      <c r="B132" s="8" t="s">
        <v>1219</v>
      </c>
      <c r="C132" s="7">
        <v>15848</v>
      </c>
      <c r="D132" s="7">
        <v>844</v>
      </c>
      <c r="E132" s="7">
        <v>16265</v>
      </c>
      <c r="F132" s="7">
        <v>864</v>
      </c>
      <c r="G132" s="6">
        <f t="shared" si="21"/>
        <v>417</v>
      </c>
      <c r="H132" s="2">
        <f t="shared" si="21"/>
        <v>20</v>
      </c>
      <c r="I132" s="55">
        <f t="shared" si="22"/>
        <v>245.613</v>
      </c>
      <c r="J132" s="54">
        <f t="shared" si="23"/>
        <v>40.199999999999996</v>
      </c>
      <c r="K132" s="54">
        <f t="shared" si="24"/>
        <v>285.813</v>
      </c>
      <c r="L132" s="147"/>
    </row>
    <row r="133" spans="1:12" ht="18" customHeight="1">
      <c r="A133" s="13" t="s">
        <v>147</v>
      </c>
      <c r="B133" s="8" t="s">
        <v>1220</v>
      </c>
      <c r="C133" s="7">
        <v>36097</v>
      </c>
      <c r="D133" s="7">
        <v>188</v>
      </c>
      <c r="E133" s="7">
        <v>37703</v>
      </c>
      <c r="F133" s="7">
        <v>209</v>
      </c>
      <c r="G133" s="6">
        <f t="shared" si="21"/>
        <v>1606</v>
      </c>
      <c r="H133" s="2">
        <f t="shared" si="21"/>
        <v>21</v>
      </c>
      <c r="I133" s="55">
        <f t="shared" si="22"/>
        <v>945.934</v>
      </c>
      <c r="J133" s="54">
        <f t="shared" si="23"/>
        <v>42.209999999999994</v>
      </c>
      <c r="K133" s="54">
        <f t="shared" si="24"/>
        <v>988.144</v>
      </c>
      <c r="L133" s="147"/>
    </row>
    <row r="134" spans="1:12" ht="18" customHeight="1">
      <c r="A134" s="13" t="s">
        <v>148</v>
      </c>
      <c r="B134" s="8" t="s">
        <v>1221</v>
      </c>
      <c r="C134" s="7">
        <v>16583</v>
      </c>
      <c r="D134" s="7">
        <v>832</v>
      </c>
      <c r="E134" s="7">
        <v>17010</v>
      </c>
      <c r="F134" s="7">
        <v>839</v>
      </c>
      <c r="G134" s="6">
        <f t="shared" si="21"/>
        <v>427</v>
      </c>
      <c r="H134" s="2">
        <f t="shared" si="21"/>
        <v>7</v>
      </c>
      <c r="I134" s="55">
        <f t="shared" si="22"/>
        <v>251.503</v>
      </c>
      <c r="J134" s="54">
        <f t="shared" si="23"/>
        <v>14.069999999999999</v>
      </c>
      <c r="K134" s="54">
        <f t="shared" si="24"/>
        <v>265.573</v>
      </c>
      <c r="L134" s="147"/>
    </row>
    <row r="135" spans="1:12" ht="18" customHeight="1">
      <c r="A135" s="13" t="s">
        <v>149</v>
      </c>
      <c r="B135" s="8" t="s">
        <v>129</v>
      </c>
      <c r="C135" s="7">
        <v>15489</v>
      </c>
      <c r="D135" s="7">
        <v>92</v>
      </c>
      <c r="E135" s="7">
        <v>15713</v>
      </c>
      <c r="F135" s="7">
        <v>101</v>
      </c>
      <c r="G135" s="6">
        <f t="shared" si="21"/>
        <v>224</v>
      </c>
      <c r="H135" s="2">
        <f t="shared" si="21"/>
        <v>9</v>
      </c>
      <c r="I135" s="55">
        <f t="shared" si="22"/>
        <v>131.93599999999998</v>
      </c>
      <c r="J135" s="54">
        <f t="shared" si="23"/>
        <v>18.089999999999996</v>
      </c>
      <c r="K135" s="54">
        <f t="shared" si="24"/>
        <v>150.02599999999998</v>
      </c>
      <c r="L135" s="147"/>
    </row>
    <row r="136" spans="1:12" ht="18" customHeight="1">
      <c r="A136" s="13" t="s">
        <v>150</v>
      </c>
      <c r="B136" s="8" t="s">
        <v>1222</v>
      </c>
      <c r="C136" s="7">
        <v>10145</v>
      </c>
      <c r="D136" s="7">
        <v>82</v>
      </c>
      <c r="E136" s="7">
        <v>10542</v>
      </c>
      <c r="F136" s="7">
        <v>100</v>
      </c>
      <c r="G136" s="6">
        <f t="shared" si="21"/>
        <v>397</v>
      </c>
      <c r="H136" s="2">
        <f t="shared" si="21"/>
        <v>18</v>
      </c>
      <c r="I136" s="55">
        <f t="shared" si="22"/>
        <v>233.833</v>
      </c>
      <c r="J136" s="54">
        <f t="shared" si="23"/>
        <v>36.17999999999999</v>
      </c>
      <c r="K136" s="54">
        <f t="shared" si="24"/>
        <v>270.013</v>
      </c>
      <c r="L136" s="147"/>
    </row>
    <row r="137" spans="1:12" ht="18" customHeight="1">
      <c r="A137" s="13" t="s">
        <v>151</v>
      </c>
      <c r="B137" s="8" t="s">
        <v>1223</v>
      </c>
      <c r="C137" s="7">
        <v>22301</v>
      </c>
      <c r="D137" s="7">
        <v>988</v>
      </c>
      <c r="E137" s="7">
        <v>24257</v>
      </c>
      <c r="F137" s="7">
        <v>1019</v>
      </c>
      <c r="G137" s="6">
        <f t="shared" si="21"/>
        <v>1956</v>
      </c>
      <c r="H137" s="2">
        <f t="shared" si="21"/>
        <v>31</v>
      </c>
      <c r="I137" s="55">
        <f t="shared" si="22"/>
        <v>1152.0839999999998</v>
      </c>
      <c r="J137" s="54">
        <f t="shared" si="23"/>
        <v>62.309999999999995</v>
      </c>
      <c r="K137" s="54">
        <f t="shared" si="24"/>
        <v>1214.3939999999998</v>
      </c>
      <c r="L137" s="147"/>
    </row>
    <row r="138" spans="1:12" ht="18" customHeight="1">
      <c r="A138" s="13" t="s">
        <v>152</v>
      </c>
      <c r="B138" s="8" t="s">
        <v>1224</v>
      </c>
      <c r="C138" s="7">
        <v>7960</v>
      </c>
      <c r="D138" s="7">
        <v>29</v>
      </c>
      <c r="E138" s="7">
        <v>7960</v>
      </c>
      <c r="F138" s="7">
        <v>29</v>
      </c>
      <c r="G138" s="6">
        <f t="shared" si="21"/>
        <v>0</v>
      </c>
      <c r="H138" s="2">
        <f t="shared" si="21"/>
        <v>0</v>
      </c>
      <c r="I138" s="55">
        <f t="shared" si="22"/>
        <v>0</v>
      </c>
      <c r="J138" s="54">
        <f t="shared" si="23"/>
        <v>0</v>
      </c>
      <c r="K138" s="54">
        <f t="shared" si="24"/>
        <v>0</v>
      </c>
      <c r="L138" s="147"/>
    </row>
    <row r="139" spans="1:12" ht="18" customHeight="1">
      <c r="A139" s="142" t="s">
        <v>252</v>
      </c>
      <c r="B139" s="142"/>
      <c r="C139" s="3"/>
      <c r="D139" s="3"/>
      <c r="E139" s="3"/>
      <c r="F139" s="3"/>
      <c r="G139" s="3"/>
      <c r="H139" s="3"/>
      <c r="I139" s="56">
        <f>SUM(I121:I138)</f>
        <v>4313.835999999999</v>
      </c>
      <c r="J139" s="56">
        <f>SUM(J121:J138)</f>
        <v>526.6199999999999</v>
      </c>
      <c r="K139" s="56">
        <f>SUM(K121:K138)</f>
        <v>4840.455999999999</v>
      </c>
      <c r="L139" s="147"/>
    </row>
    <row r="140" spans="1:12" ht="25.5">
      <c r="A140" s="148" t="s">
        <v>1208</v>
      </c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50"/>
    </row>
    <row r="141" spans="1:12" ht="14.25">
      <c r="A141" s="150" t="s">
        <v>239</v>
      </c>
      <c r="B141" s="150"/>
      <c r="E141" s="150" t="s">
        <v>1108</v>
      </c>
      <c r="F141" s="150"/>
      <c r="G141" s="150"/>
      <c r="H141" s="150"/>
      <c r="J141" s="151"/>
      <c r="K141" s="151"/>
      <c r="L141" s="151"/>
    </row>
    <row r="142" spans="1:12" ht="18" customHeight="1">
      <c r="A142" s="146" t="s">
        <v>241</v>
      </c>
      <c r="B142" s="142" t="s">
        <v>242</v>
      </c>
      <c r="C142" s="142" t="s">
        <v>243</v>
      </c>
      <c r="D142" s="142"/>
      <c r="E142" s="142" t="s">
        <v>244</v>
      </c>
      <c r="F142" s="142"/>
      <c r="G142" s="142" t="s">
        <v>245</v>
      </c>
      <c r="H142" s="142"/>
      <c r="I142" s="141" t="s">
        <v>246</v>
      </c>
      <c r="J142" s="141"/>
      <c r="K142" s="141"/>
      <c r="L142" s="142" t="s">
        <v>247</v>
      </c>
    </row>
    <row r="143" spans="1:12" ht="18" customHeight="1">
      <c r="A143" s="146"/>
      <c r="B143" s="142"/>
      <c r="C143" s="2" t="s">
        <v>248</v>
      </c>
      <c r="D143" s="2" t="s">
        <v>249</v>
      </c>
      <c r="E143" s="2" t="s">
        <v>248</v>
      </c>
      <c r="F143" s="2" t="s">
        <v>249</v>
      </c>
      <c r="G143" s="2" t="s">
        <v>248</v>
      </c>
      <c r="H143" s="2" t="s">
        <v>249</v>
      </c>
      <c r="I143" s="54" t="s">
        <v>250</v>
      </c>
      <c r="J143" s="54" t="s">
        <v>251</v>
      </c>
      <c r="K143" s="54" t="s">
        <v>252</v>
      </c>
      <c r="L143" s="142"/>
    </row>
    <row r="144" spans="1:12" ht="18" customHeight="1">
      <c r="A144" s="13" t="s">
        <v>372</v>
      </c>
      <c r="B144" s="8" t="s">
        <v>1225</v>
      </c>
      <c r="C144" s="7">
        <v>13989</v>
      </c>
      <c r="D144" s="7">
        <v>1155</v>
      </c>
      <c r="E144" s="7">
        <v>14697</v>
      </c>
      <c r="F144" s="7">
        <v>1175</v>
      </c>
      <c r="G144" s="6">
        <f aca="true" t="shared" si="25" ref="G144:H161">E144-C144</f>
        <v>708</v>
      </c>
      <c r="H144" s="2">
        <f t="shared" si="25"/>
        <v>20</v>
      </c>
      <c r="I144" s="55">
        <f aca="true" t="shared" si="26" ref="I144:I161">G144*0.589</f>
        <v>417.012</v>
      </c>
      <c r="J144" s="54">
        <f aca="true" t="shared" si="27" ref="J144:J161">H144*2.01</f>
        <v>40.199999999999996</v>
      </c>
      <c r="K144" s="54">
        <f aca="true" t="shared" si="28" ref="K144:K161">I144+J144</f>
        <v>457.212</v>
      </c>
      <c r="L144" s="147" t="s">
        <v>1169</v>
      </c>
    </row>
    <row r="145" spans="1:12" ht="18" customHeight="1">
      <c r="A145" s="13" t="s">
        <v>373</v>
      </c>
      <c r="B145" s="8" t="s">
        <v>1226</v>
      </c>
      <c r="C145" s="7">
        <v>8905</v>
      </c>
      <c r="D145" s="7">
        <v>142</v>
      </c>
      <c r="E145" s="7">
        <v>9161</v>
      </c>
      <c r="F145" s="7">
        <v>148</v>
      </c>
      <c r="G145" s="6">
        <f t="shared" si="25"/>
        <v>256</v>
      </c>
      <c r="H145" s="2">
        <f t="shared" si="25"/>
        <v>6</v>
      </c>
      <c r="I145" s="55">
        <f t="shared" si="26"/>
        <v>150.784</v>
      </c>
      <c r="J145" s="54">
        <f t="shared" si="27"/>
        <v>12.059999999999999</v>
      </c>
      <c r="K145" s="54">
        <f t="shared" si="28"/>
        <v>162.844</v>
      </c>
      <c r="L145" s="147"/>
    </row>
    <row r="146" spans="1:12" ht="18" customHeight="1">
      <c r="A146" s="13" t="s">
        <v>865</v>
      </c>
      <c r="B146" s="8" t="s">
        <v>1227</v>
      </c>
      <c r="C146" s="7">
        <v>10925</v>
      </c>
      <c r="D146" s="7">
        <v>362</v>
      </c>
      <c r="E146" s="7">
        <v>11113</v>
      </c>
      <c r="F146" s="7">
        <v>404</v>
      </c>
      <c r="G146" s="6">
        <f t="shared" si="25"/>
        <v>188</v>
      </c>
      <c r="H146" s="2">
        <f t="shared" si="25"/>
        <v>42</v>
      </c>
      <c r="I146" s="55">
        <f t="shared" si="26"/>
        <v>110.732</v>
      </c>
      <c r="J146" s="54">
        <f t="shared" si="27"/>
        <v>84.41999999999999</v>
      </c>
      <c r="K146" s="54">
        <f t="shared" si="28"/>
        <v>195.152</v>
      </c>
      <c r="L146" s="147"/>
    </row>
    <row r="147" spans="1:12" ht="18" customHeight="1">
      <c r="A147" s="13" t="s">
        <v>866</v>
      </c>
      <c r="B147" s="8" t="s">
        <v>1228</v>
      </c>
      <c r="C147" s="7">
        <v>5235</v>
      </c>
      <c r="D147" s="7">
        <v>2059</v>
      </c>
      <c r="E147" s="7">
        <v>5923</v>
      </c>
      <c r="F147" s="7">
        <v>2064</v>
      </c>
      <c r="G147" s="6">
        <f t="shared" si="25"/>
        <v>688</v>
      </c>
      <c r="H147" s="2">
        <f t="shared" si="25"/>
        <v>5</v>
      </c>
      <c r="I147" s="55">
        <f t="shared" si="26"/>
        <v>405.23199999999997</v>
      </c>
      <c r="J147" s="54">
        <f t="shared" si="27"/>
        <v>10.049999999999999</v>
      </c>
      <c r="K147" s="54">
        <f t="shared" si="28"/>
        <v>415.282</v>
      </c>
      <c r="L147" s="147"/>
    </row>
    <row r="148" spans="1:12" ht="18" customHeight="1">
      <c r="A148" s="13" t="s">
        <v>867</v>
      </c>
      <c r="B148" s="8" t="s">
        <v>1229</v>
      </c>
      <c r="C148" s="7">
        <v>9062</v>
      </c>
      <c r="D148" s="7">
        <v>1390</v>
      </c>
      <c r="E148" s="7">
        <v>9092</v>
      </c>
      <c r="F148" s="7">
        <v>1390</v>
      </c>
      <c r="G148" s="6">
        <f t="shared" si="25"/>
        <v>30</v>
      </c>
      <c r="H148" s="2">
        <f t="shared" si="25"/>
        <v>0</v>
      </c>
      <c r="I148" s="55">
        <f t="shared" si="26"/>
        <v>17.669999999999998</v>
      </c>
      <c r="J148" s="54">
        <f t="shared" si="27"/>
        <v>0</v>
      </c>
      <c r="K148" s="54">
        <f t="shared" si="28"/>
        <v>17.669999999999998</v>
      </c>
      <c r="L148" s="147"/>
    </row>
    <row r="149" spans="1:12" ht="18" customHeight="1">
      <c r="A149" s="13" t="s">
        <v>868</v>
      </c>
      <c r="B149" s="8" t="s">
        <v>1230</v>
      </c>
      <c r="C149" s="7">
        <v>23890</v>
      </c>
      <c r="D149" s="7">
        <v>192</v>
      </c>
      <c r="E149" s="7">
        <v>24564</v>
      </c>
      <c r="F149" s="7">
        <v>211</v>
      </c>
      <c r="G149" s="6">
        <f t="shared" si="25"/>
        <v>674</v>
      </c>
      <c r="H149" s="2">
        <f t="shared" si="25"/>
        <v>19</v>
      </c>
      <c r="I149" s="55">
        <f t="shared" si="26"/>
        <v>396.986</v>
      </c>
      <c r="J149" s="54">
        <f t="shared" si="27"/>
        <v>38.19</v>
      </c>
      <c r="K149" s="54">
        <f t="shared" si="28"/>
        <v>435.176</v>
      </c>
      <c r="L149" s="147"/>
    </row>
    <row r="150" spans="1:12" ht="18" customHeight="1">
      <c r="A150" s="13" t="s">
        <v>869</v>
      </c>
      <c r="B150" s="8" t="s">
        <v>1231</v>
      </c>
      <c r="C150" s="7">
        <v>7456</v>
      </c>
      <c r="D150" s="7">
        <v>1584</v>
      </c>
      <c r="E150" s="7">
        <v>8418</v>
      </c>
      <c r="F150" s="7">
        <v>1605</v>
      </c>
      <c r="G150" s="6">
        <f t="shared" si="25"/>
        <v>962</v>
      </c>
      <c r="H150" s="2">
        <f t="shared" si="25"/>
        <v>21</v>
      </c>
      <c r="I150" s="55">
        <f t="shared" si="26"/>
        <v>566.6179999999999</v>
      </c>
      <c r="J150" s="54">
        <f t="shared" si="27"/>
        <v>42.209999999999994</v>
      </c>
      <c r="K150" s="54">
        <f t="shared" si="28"/>
        <v>608.828</v>
      </c>
      <c r="L150" s="147"/>
    </row>
    <row r="151" spans="1:12" ht="18" customHeight="1">
      <c r="A151" s="13" t="s">
        <v>870</v>
      </c>
      <c r="B151" s="8" t="s">
        <v>1232</v>
      </c>
      <c r="C151" s="7">
        <v>3818</v>
      </c>
      <c r="D151" s="7">
        <v>310</v>
      </c>
      <c r="E151" s="7">
        <v>3888</v>
      </c>
      <c r="F151" s="7">
        <v>363</v>
      </c>
      <c r="G151" s="6">
        <f t="shared" si="25"/>
        <v>70</v>
      </c>
      <c r="H151" s="2">
        <f t="shared" si="25"/>
        <v>53</v>
      </c>
      <c r="I151" s="55">
        <f t="shared" si="26"/>
        <v>41.23</v>
      </c>
      <c r="J151" s="54">
        <f t="shared" si="27"/>
        <v>106.52999999999999</v>
      </c>
      <c r="K151" s="54">
        <f t="shared" si="28"/>
        <v>147.76</v>
      </c>
      <c r="L151" s="147"/>
    </row>
    <row r="152" spans="1:12" ht="18" customHeight="1">
      <c r="A152" s="13" t="s">
        <v>871</v>
      </c>
      <c r="B152" s="8" t="s">
        <v>1233</v>
      </c>
      <c r="C152" s="7">
        <v>5574</v>
      </c>
      <c r="D152" s="7">
        <v>1797</v>
      </c>
      <c r="E152" s="7">
        <v>7060</v>
      </c>
      <c r="F152" s="7">
        <v>1854</v>
      </c>
      <c r="G152" s="6">
        <f t="shared" si="25"/>
        <v>1486</v>
      </c>
      <c r="H152" s="2">
        <f t="shared" si="25"/>
        <v>57</v>
      </c>
      <c r="I152" s="55">
        <f t="shared" si="26"/>
        <v>875.2539999999999</v>
      </c>
      <c r="J152" s="54">
        <f t="shared" si="27"/>
        <v>114.57</v>
      </c>
      <c r="K152" s="54">
        <f t="shared" si="28"/>
        <v>989.8239999999998</v>
      </c>
      <c r="L152" s="147"/>
    </row>
    <row r="153" spans="1:12" ht="18" customHeight="1">
      <c r="A153" s="13" t="s">
        <v>872</v>
      </c>
      <c r="B153" s="8" t="s">
        <v>1234</v>
      </c>
      <c r="C153" s="7">
        <v>9116</v>
      </c>
      <c r="D153" s="7">
        <v>1403</v>
      </c>
      <c r="E153" s="7">
        <v>10166</v>
      </c>
      <c r="F153" s="7">
        <v>1475</v>
      </c>
      <c r="G153" s="6">
        <f t="shared" si="25"/>
        <v>1050</v>
      </c>
      <c r="H153" s="2">
        <f t="shared" si="25"/>
        <v>72</v>
      </c>
      <c r="I153" s="55">
        <f t="shared" si="26"/>
        <v>618.4499999999999</v>
      </c>
      <c r="J153" s="54">
        <f t="shared" si="27"/>
        <v>144.71999999999997</v>
      </c>
      <c r="K153" s="54">
        <f t="shared" si="28"/>
        <v>763.1699999999998</v>
      </c>
      <c r="L153" s="147"/>
    </row>
    <row r="154" spans="1:12" ht="18" customHeight="1">
      <c r="A154" s="13" t="s">
        <v>156</v>
      </c>
      <c r="B154" s="8" t="s">
        <v>1235</v>
      </c>
      <c r="C154" s="7">
        <v>24996</v>
      </c>
      <c r="D154" s="7">
        <v>4556</v>
      </c>
      <c r="E154" s="7">
        <v>25804</v>
      </c>
      <c r="F154" s="7">
        <v>4587</v>
      </c>
      <c r="G154" s="6">
        <f t="shared" si="25"/>
        <v>808</v>
      </c>
      <c r="H154" s="2">
        <f t="shared" si="25"/>
        <v>31</v>
      </c>
      <c r="I154" s="55">
        <f t="shared" si="26"/>
        <v>475.912</v>
      </c>
      <c r="J154" s="54">
        <f t="shared" si="27"/>
        <v>62.309999999999995</v>
      </c>
      <c r="K154" s="54">
        <f t="shared" si="28"/>
        <v>538.222</v>
      </c>
      <c r="L154" s="147"/>
    </row>
    <row r="155" spans="1:12" ht="18" customHeight="1">
      <c r="A155" s="13" t="s">
        <v>157</v>
      </c>
      <c r="B155" s="8" t="s">
        <v>1236</v>
      </c>
      <c r="C155" s="7">
        <v>8259</v>
      </c>
      <c r="D155" s="7">
        <v>1552</v>
      </c>
      <c r="E155" s="7">
        <v>8409</v>
      </c>
      <c r="F155" s="7">
        <v>1560</v>
      </c>
      <c r="G155" s="6">
        <f t="shared" si="25"/>
        <v>150</v>
      </c>
      <c r="H155" s="2">
        <f t="shared" si="25"/>
        <v>8</v>
      </c>
      <c r="I155" s="55">
        <f t="shared" si="26"/>
        <v>88.35</v>
      </c>
      <c r="J155" s="54">
        <f t="shared" si="27"/>
        <v>16.08</v>
      </c>
      <c r="K155" s="54">
        <f t="shared" si="28"/>
        <v>104.42999999999999</v>
      </c>
      <c r="L155" s="147"/>
    </row>
    <row r="156" spans="1:12" ht="18" customHeight="1">
      <c r="A156" s="13" t="s">
        <v>158</v>
      </c>
      <c r="B156" s="8" t="s">
        <v>1237</v>
      </c>
      <c r="C156" s="7">
        <v>6656</v>
      </c>
      <c r="D156" s="7">
        <v>746</v>
      </c>
      <c r="E156" s="7">
        <v>6774</v>
      </c>
      <c r="F156" s="7">
        <v>757</v>
      </c>
      <c r="G156" s="6">
        <f t="shared" si="25"/>
        <v>118</v>
      </c>
      <c r="H156" s="2">
        <f t="shared" si="25"/>
        <v>11</v>
      </c>
      <c r="I156" s="55">
        <f t="shared" si="26"/>
        <v>69.502</v>
      </c>
      <c r="J156" s="54">
        <f t="shared" si="27"/>
        <v>22.11</v>
      </c>
      <c r="K156" s="54">
        <f t="shared" si="28"/>
        <v>91.612</v>
      </c>
      <c r="L156" s="147"/>
    </row>
    <row r="157" spans="1:12" ht="18" customHeight="1">
      <c r="A157" s="13" t="s">
        <v>159</v>
      </c>
      <c r="B157" s="8" t="s">
        <v>1238</v>
      </c>
      <c r="C157" s="7">
        <v>0</v>
      </c>
      <c r="D157" s="7">
        <v>328</v>
      </c>
      <c r="E157" s="7">
        <v>688</v>
      </c>
      <c r="F157" s="7">
        <v>338</v>
      </c>
      <c r="G157" s="6">
        <f t="shared" si="25"/>
        <v>688</v>
      </c>
      <c r="H157" s="2">
        <f t="shared" si="25"/>
        <v>10</v>
      </c>
      <c r="I157" s="55">
        <f t="shared" si="26"/>
        <v>405.23199999999997</v>
      </c>
      <c r="J157" s="54">
        <f t="shared" si="27"/>
        <v>20.099999999999998</v>
      </c>
      <c r="K157" s="54">
        <f t="shared" si="28"/>
        <v>425.332</v>
      </c>
      <c r="L157" s="147"/>
    </row>
    <row r="158" spans="1:12" ht="16.5" customHeight="1">
      <c r="A158" s="13" t="s">
        <v>160</v>
      </c>
      <c r="B158" s="8" t="s">
        <v>135</v>
      </c>
      <c r="C158" s="7">
        <v>5051</v>
      </c>
      <c r="D158" s="7">
        <v>56</v>
      </c>
      <c r="E158" s="7">
        <v>5604</v>
      </c>
      <c r="F158" s="7">
        <v>77</v>
      </c>
      <c r="G158" s="6">
        <f t="shared" si="25"/>
        <v>553</v>
      </c>
      <c r="H158" s="2">
        <f t="shared" si="25"/>
        <v>21</v>
      </c>
      <c r="I158" s="55">
        <f t="shared" si="26"/>
        <v>325.717</v>
      </c>
      <c r="J158" s="54">
        <f t="shared" si="27"/>
        <v>42.209999999999994</v>
      </c>
      <c r="K158" s="54">
        <f t="shared" si="28"/>
        <v>367.92699999999996</v>
      </c>
      <c r="L158" s="147"/>
    </row>
    <row r="159" spans="1:12" ht="16.5" customHeight="1">
      <c r="A159" s="13" t="s">
        <v>161</v>
      </c>
      <c r="B159" s="8" t="s">
        <v>138</v>
      </c>
      <c r="C159" s="7">
        <v>0</v>
      </c>
      <c r="D159" s="7">
        <v>764</v>
      </c>
      <c r="E159" s="7">
        <v>901</v>
      </c>
      <c r="F159" s="7">
        <v>806</v>
      </c>
      <c r="G159" s="6">
        <f t="shared" si="25"/>
        <v>901</v>
      </c>
      <c r="H159" s="2">
        <f t="shared" si="25"/>
        <v>42</v>
      </c>
      <c r="I159" s="55">
        <f t="shared" si="26"/>
        <v>530.689</v>
      </c>
      <c r="J159" s="54">
        <f t="shared" si="27"/>
        <v>84.41999999999999</v>
      </c>
      <c r="K159" s="54">
        <f t="shared" si="28"/>
        <v>615.1089999999999</v>
      </c>
      <c r="L159" s="147"/>
    </row>
    <row r="160" spans="1:12" ht="16.5" customHeight="1">
      <c r="A160" s="13" t="s">
        <v>162</v>
      </c>
      <c r="B160" s="2"/>
      <c r="C160" s="3"/>
      <c r="D160" s="3"/>
      <c r="E160" s="3"/>
      <c r="F160" s="3"/>
      <c r="G160" s="6">
        <f t="shared" si="25"/>
        <v>0</v>
      </c>
      <c r="H160" s="2">
        <f t="shared" si="25"/>
        <v>0</v>
      </c>
      <c r="I160" s="55">
        <f t="shared" si="26"/>
        <v>0</v>
      </c>
      <c r="J160" s="54">
        <f t="shared" si="27"/>
        <v>0</v>
      </c>
      <c r="K160" s="54">
        <f t="shared" si="28"/>
        <v>0</v>
      </c>
      <c r="L160" s="147"/>
    </row>
    <row r="161" spans="1:12" ht="16.5" customHeight="1">
      <c r="A161" s="13" t="s">
        <v>163</v>
      </c>
      <c r="B161" s="2"/>
      <c r="C161" s="3"/>
      <c r="D161" s="3"/>
      <c r="E161" s="3"/>
      <c r="F161" s="3"/>
      <c r="G161" s="6">
        <f t="shared" si="25"/>
        <v>0</v>
      </c>
      <c r="H161" s="2">
        <f t="shared" si="25"/>
        <v>0</v>
      </c>
      <c r="I161" s="55">
        <f t="shared" si="26"/>
        <v>0</v>
      </c>
      <c r="J161" s="54">
        <f t="shared" si="27"/>
        <v>0</v>
      </c>
      <c r="K161" s="54">
        <f t="shared" si="28"/>
        <v>0</v>
      </c>
      <c r="L161" s="147"/>
    </row>
    <row r="162" spans="1:12" ht="18" customHeight="1">
      <c r="A162" s="142" t="s">
        <v>252</v>
      </c>
      <c r="B162" s="142"/>
      <c r="C162" s="3"/>
      <c r="D162" s="3"/>
      <c r="E162" s="3"/>
      <c r="F162" s="3"/>
      <c r="G162" s="3"/>
      <c r="H162" s="3"/>
      <c r="I162" s="56">
        <f>SUM(I144:I161)</f>
        <v>5495.37</v>
      </c>
      <c r="J162" s="56">
        <f>SUM(J144:J161)</f>
        <v>840.18</v>
      </c>
      <c r="K162" s="56">
        <f>SUM(K144:K161)</f>
        <v>6335.549999999999</v>
      </c>
      <c r="L162" s="147"/>
    </row>
    <row r="163" spans="1:12" ht="18" customHeight="1">
      <c r="A163" s="22"/>
      <c r="B163" s="22"/>
      <c r="C163" s="24"/>
      <c r="D163" s="24"/>
      <c r="E163" s="24"/>
      <c r="F163" s="24"/>
      <c r="G163" s="24"/>
      <c r="H163" s="24"/>
      <c r="I163" s="57"/>
      <c r="J163" s="57"/>
      <c r="K163" s="57"/>
      <c r="L163" s="23"/>
    </row>
    <row r="164" spans="1:12" ht="25.5">
      <c r="A164" s="148" t="s">
        <v>1239</v>
      </c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50"/>
    </row>
    <row r="165" spans="1:12" ht="14.25">
      <c r="A165" s="150" t="s">
        <v>239</v>
      </c>
      <c r="B165" s="150"/>
      <c r="E165" s="150" t="s">
        <v>1108</v>
      </c>
      <c r="F165" s="150"/>
      <c r="G165" s="150"/>
      <c r="H165" s="150"/>
      <c r="J165" s="151"/>
      <c r="K165" s="151"/>
      <c r="L165" s="151"/>
    </row>
    <row r="166" spans="1:12" ht="18" customHeight="1">
      <c r="A166" s="146" t="s">
        <v>241</v>
      </c>
      <c r="B166" s="142" t="s">
        <v>242</v>
      </c>
      <c r="C166" s="142" t="s">
        <v>243</v>
      </c>
      <c r="D166" s="142"/>
      <c r="E166" s="142" t="s">
        <v>244</v>
      </c>
      <c r="F166" s="142"/>
      <c r="G166" s="142" t="s">
        <v>245</v>
      </c>
      <c r="H166" s="142"/>
      <c r="I166" s="141" t="s">
        <v>246</v>
      </c>
      <c r="J166" s="141"/>
      <c r="K166" s="141"/>
      <c r="L166" s="142" t="s">
        <v>247</v>
      </c>
    </row>
    <row r="167" spans="1:12" ht="18" customHeight="1">
      <c r="A167" s="146"/>
      <c r="B167" s="142"/>
      <c r="C167" s="2" t="s">
        <v>248</v>
      </c>
      <c r="D167" s="2" t="s">
        <v>249</v>
      </c>
      <c r="E167" s="2" t="s">
        <v>248</v>
      </c>
      <c r="F167" s="2" t="s">
        <v>249</v>
      </c>
      <c r="G167" s="2" t="s">
        <v>248</v>
      </c>
      <c r="H167" s="2" t="s">
        <v>249</v>
      </c>
      <c r="I167" s="54" t="s">
        <v>250</v>
      </c>
      <c r="J167" s="54" t="s">
        <v>251</v>
      </c>
      <c r="K167" s="54" t="s">
        <v>252</v>
      </c>
      <c r="L167" s="142"/>
    </row>
    <row r="168" spans="1:12" ht="18" customHeight="1">
      <c r="A168" s="4" t="s">
        <v>390</v>
      </c>
      <c r="B168" s="16" t="s">
        <v>1240</v>
      </c>
      <c r="C168" s="40">
        <v>5821</v>
      </c>
      <c r="D168" s="40">
        <v>133</v>
      </c>
      <c r="E168" s="40">
        <v>5821</v>
      </c>
      <c r="F168" s="40">
        <v>133</v>
      </c>
      <c r="G168" s="6">
        <f aca="true" t="shared" si="29" ref="G168:H185">E168-C168</f>
        <v>0</v>
      </c>
      <c r="H168" s="2">
        <f t="shared" si="29"/>
        <v>0</v>
      </c>
      <c r="I168" s="55">
        <f aca="true" t="shared" si="30" ref="I168:I185">G168*0.589</f>
        <v>0</v>
      </c>
      <c r="J168" s="54">
        <f aca="true" t="shared" si="31" ref="J168:J185">H168*2.01</f>
        <v>0</v>
      </c>
      <c r="K168" s="54">
        <f aca="true" t="shared" si="32" ref="K168:K185">I168+J168</f>
        <v>0</v>
      </c>
      <c r="L168" s="147" t="s">
        <v>1169</v>
      </c>
    </row>
    <row r="169" spans="1:12" ht="18" customHeight="1">
      <c r="A169" s="4" t="s">
        <v>392</v>
      </c>
      <c r="B169" s="16" t="s">
        <v>1241</v>
      </c>
      <c r="C169" s="40">
        <v>6161</v>
      </c>
      <c r="D169" s="40">
        <v>54</v>
      </c>
      <c r="E169" s="40">
        <v>6408</v>
      </c>
      <c r="F169" s="40">
        <v>64</v>
      </c>
      <c r="G169" s="6">
        <f t="shared" si="29"/>
        <v>247</v>
      </c>
      <c r="H169" s="2">
        <f t="shared" si="29"/>
        <v>10</v>
      </c>
      <c r="I169" s="55">
        <f t="shared" si="30"/>
        <v>145.483</v>
      </c>
      <c r="J169" s="54">
        <f t="shared" si="31"/>
        <v>20.099999999999998</v>
      </c>
      <c r="K169" s="54">
        <f t="shared" si="32"/>
        <v>165.583</v>
      </c>
      <c r="L169" s="147"/>
    </row>
    <row r="170" spans="1:12" ht="18" customHeight="1">
      <c r="A170" s="4" t="s">
        <v>874</v>
      </c>
      <c r="B170" s="16" t="s">
        <v>1242</v>
      </c>
      <c r="C170" s="40">
        <v>3932</v>
      </c>
      <c r="D170" s="40">
        <v>0</v>
      </c>
      <c r="E170" s="40">
        <v>3932</v>
      </c>
      <c r="F170" s="40">
        <v>0</v>
      </c>
      <c r="G170" s="6">
        <f t="shared" si="29"/>
        <v>0</v>
      </c>
      <c r="H170" s="2">
        <f t="shared" si="29"/>
        <v>0</v>
      </c>
      <c r="I170" s="55">
        <f t="shared" si="30"/>
        <v>0</v>
      </c>
      <c r="J170" s="54">
        <f t="shared" si="31"/>
        <v>0</v>
      </c>
      <c r="K170" s="54">
        <f t="shared" si="32"/>
        <v>0</v>
      </c>
      <c r="L170" s="147"/>
    </row>
    <row r="171" spans="1:12" ht="18" customHeight="1">
      <c r="A171" s="4" t="s">
        <v>875</v>
      </c>
      <c r="B171" s="16" t="s">
        <v>1243</v>
      </c>
      <c r="C171" s="40">
        <v>0</v>
      </c>
      <c r="D171" s="40">
        <v>766</v>
      </c>
      <c r="E171" s="40">
        <v>851</v>
      </c>
      <c r="F171" s="40">
        <v>800</v>
      </c>
      <c r="G171" s="6">
        <f t="shared" si="29"/>
        <v>851</v>
      </c>
      <c r="H171" s="2">
        <f t="shared" si="29"/>
        <v>34</v>
      </c>
      <c r="I171" s="55">
        <f t="shared" si="30"/>
        <v>501.239</v>
      </c>
      <c r="J171" s="54">
        <f t="shared" si="31"/>
        <v>68.33999999999999</v>
      </c>
      <c r="K171" s="54">
        <f t="shared" si="32"/>
        <v>569.579</v>
      </c>
      <c r="L171" s="147"/>
    </row>
    <row r="172" spans="1:12" ht="18" customHeight="1">
      <c r="A172" s="4" t="s">
        <v>876</v>
      </c>
      <c r="B172" s="7" t="s">
        <v>1244</v>
      </c>
      <c r="C172" s="40">
        <v>2743</v>
      </c>
      <c r="D172" s="40">
        <v>2173</v>
      </c>
      <c r="E172" s="40">
        <v>2788</v>
      </c>
      <c r="F172" s="40">
        <v>2229</v>
      </c>
      <c r="G172" s="6">
        <f t="shared" si="29"/>
        <v>45</v>
      </c>
      <c r="H172" s="2">
        <f t="shared" si="29"/>
        <v>56</v>
      </c>
      <c r="I172" s="55">
        <f t="shared" si="30"/>
        <v>26.505</v>
      </c>
      <c r="J172" s="54">
        <f t="shared" si="31"/>
        <v>112.55999999999999</v>
      </c>
      <c r="K172" s="54">
        <f t="shared" si="32"/>
        <v>139.065</v>
      </c>
      <c r="L172" s="147"/>
    </row>
    <row r="173" spans="1:12" ht="18" customHeight="1">
      <c r="A173" s="4" t="s">
        <v>877</v>
      </c>
      <c r="B173" s="16" t="s">
        <v>1245</v>
      </c>
      <c r="C173" s="40">
        <v>737</v>
      </c>
      <c r="D173" s="41" t="s">
        <v>1246</v>
      </c>
      <c r="E173" s="40">
        <v>1212</v>
      </c>
      <c r="F173" s="41" t="s">
        <v>1279</v>
      </c>
      <c r="G173" s="6">
        <f t="shared" si="29"/>
        <v>475</v>
      </c>
      <c r="H173" s="2">
        <v>17</v>
      </c>
      <c r="I173" s="55">
        <f t="shared" si="30"/>
        <v>279.775</v>
      </c>
      <c r="J173" s="54">
        <f t="shared" si="31"/>
        <v>34.169999999999995</v>
      </c>
      <c r="K173" s="54">
        <f t="shared" si="32"/>
        <v>313.945</v>
      </c>
      <c r="L173" s="147"/>
    </row>
    <row r="174" spans="1:12" ht="18" customHeight="1">
      <c r="A174" s="4" t="s">
        <v>878</v>
      </c>
      <c r="B174" s="16" t="s">
        <v>1247</v>
      </c>
      <c r="C174" s="40">
        <v>9222</v>
      </c>
      <c r="D174" s="40" t="s">
        <v>1248</v>
      </c>
      <c r="E174" s="40">
        <v>9349</v>
      </c>
      <c r="F174" s="40" t="s">
        <v>1280</v>
      </c>
      <c r="G174" s="6">
        <f t="shared" si="29"/>
        <v>127</v>
      </c>
      <c r="H174" s="2">
        <v>4</v>
      </c>
      <c r="I174" s="55">
        <f t="shared" si="30"/>
        <v>74.803</v>
      </c>
      <c r="J174" s="54">
        <f t="shared" si="31"/>
        <v>8.04</v>
      </c>
      <c r="K174" s="54">
        <f t="shared" si="32"/>
        <v>82.84299999999999</v>
      </c>
      <c r="L174" s="147"/>
    </row>
    <row r="175" spans="1:12" ht="18" customHeight="1">
      <c r="A175" s="4" t="s">
        <v>879</v>
      </c>
      <c r="B175" s="16" t="s">
        <v>1249</v>
      </c>
      <c r="C175" s="40">
        <v>420</v>
      </c>
      <c r="D175" s="40">
        <v>2587</v>
      </c>
      <c r="E175" s="40">
        <v>466</v>
      </c>
      <c r="F175" s="40">
        <v>2588</v>
      </c>
      <c r="G175" s="6">
        <f t="shared" si="29"/>
        <v>46</v>
      </c>
      <c r="H175" s="2">
        <f t="shared" si="29"/>
        <v>1</v>
      </c>
      <c r="I175" s="55">
        <f t="shared" si="30"/>
        <v>27.093999999999998</v>
      </c>
      <c r="J175" s="54">
        <f t="shared" si="31"/>
        <v>2.01</v>
      </c>
      <c r="K175" s="54">
        <f t="shared" si="32"/>
        <v>29.104</v>
      </c>
      <c r="L175" s="147"/>
    </row>
    <row r="176" spans="1:12" ht="18" customHeight="1">
      <c r="A176" s="4" t="s">
        <v>880</v>
      </c>
      <c r="B176" s="16" t="s">
        <v>1250</v>
      </c>
      <c r="C176" s="40">
        <v>31</v>
      </c>
      <c r="D176" s="40">
        <v>50</v>
      </c>
      <c r="E176" s="40">
        <v>120</v>
      </c>
      <c r="F176" s="40">
        <v>53</v>
      </c>
      <c r="G176" s="6">
        <f t="shared" si="29"/>
        <v>89</v>
      </c>
      <c r="H176" s="2">
        <f t="shared" si="29"/>
        <v>3</v>
      </c>
      <c r="I176" s="55">
        <f t="shared" si="30"/>
        <v>52.421</v>
      </c>
      <c r="J176" s="54">
        <f t="shared" si="31"/>
        <v>6.029999999999999</v>
      </c>
      <c r="K176" s="54">
        <f t="shared" si="32"/>
        <v>58.451</v>
      </c>
      <c r="L176" s="147"/>
    </row>
    <row r="177" spans="1:12" ht="18" customHeight="1">
      <c r="A177" s="4" t="s">
        <v>881</v>
      </c>
      <c r="B177" s="17" t="s">
        <v>1251</v>
      </c>
      <c r="C177" s="40">
        <v>32851</v>
      </c>
      <c r="D177" s="40">
        <v>1824</v>
      </c>
      <c r="E177" s="40">
        <v>34086</v>
      </c>
      <c r="F177" s="40">
        <v>1935</v>
      </c>
      <c r="G177" s="6">
        <f t="shared" si="29"/>
        <v>1235</v>
      </c>
      <c r="H177" s="2">
        <f t="shared" si="29"/>
        <v>111</v>
      </c>
      <c r="I177" s="55">
        <f t="shared" si="30"/>
        <v>727.415</v>
      </c>
      <c r="J177" s="54">
        <f t="shared" si="31"/>
        <v>223.10999999999999</v>
      </c>
      <c r="K177" s="54">
        <f t="shared" si="32"/>
        <v>950.525</v>
      </c>
      <c r="L177" s="147"/>
    </row>
    <row r="178" spans="1:12" ht="18" customHeight="1">
      <c r="A178" s="4" t="s">
        <v>166</v>
      </c>
      <c r="B178" s="17" t="s">
        <v>1252</v>
      </c>
      <c r="C178" s="40">
        <v>8091</v>
      </c>
      <c r="D178" s="40">
        <v>1241</v>
      </c>
      <c r="E178" s="40">
        <v>8244</v>
      </c>
      <c r="F178" s="40">
        <v>1255</v>
      </c>
      <c r="G178" s="6">
        <f t="shared" si="29"/>
        <v>153</v>
      </c>
      <c r="H178" s="2">
        <f t="shared" si="29"/>
        <v>14</v>
      </c>
      <c r="I178" s="55">
        <f t="shared" si="30"/>
        <v>90.11699999999999</v>
      </c>
      <c r="J178" s="54">
        <f t="shared" si="31"/>
        <v>28.139999999999997</v>
      </c>
      <c r="K178" s="54">
        <f t="shared" si="32"/>
        <v>118.25699999999999</v>
      </c>
      <c r="L178" s="147"/>
    </row>
    <row r="179" spans="1:12" ht="18" customHeight="1">
      <c r="A179" s="4" t="s">
        <v>167</v>
      </c>
      <c r="B179" s="17" t="s">
        <v>1253</v>
      </c>
      <c r="C179" s="40">
        <v>9202</v>
      </c>
      <c r="D179" s="40">
        <v>1019</v>
      </c>
      <c r="E179" s="40">
        <v>9203</v>
      </c>
      <c r="F179" s="40">
        <v>1019</v>
      </c>
      <c r="G179" s="6">
        <f t="shared" si="29"/>
        <v>1</v>
      </c>
      <c r="H179" s="2">
        <f t="shared" si="29"/>
        <v>0</v>
      </c>
      <c r="I179" s="55">
        <f t="shared" si="30"/>
        <v>0.589</v>
      </c>
      <c r="J179" s="54">
        <f t="shared" si="31"/>
        <v>0</v>
      </c>
      <c r="K179" s="54">
        <f t="shared" si="32"/>
        <v>0.589</v>
      </c>
      <c r="L179" s="147"/>
    </row>
    <row r="180" spans="1:12" ht="18" customHeight="1">
      <c r="A180" s="4" t="s">
        <v>168</v>
      </c>
      <c r="B180" s="17" t="s">
        <v>1254</v>
      </c>
      <c r="C180" s="40">
        <v>2521</v>
      </c>
      <c r="D180" s="40">
        <v>297</v>
      </c>
      <c r="E180" s="40">
        <v>2521</v>
      </c>
      <c r="F180" s="40">
        <v>297</v>
      </c>
      <c r="G180" s="6">
        <f t="shared" si="29"/>
        <v>0</v>
      </c>
      <c r="H180" s="2">
        <f t="shared" si="29"/>
        <v>0</v>
      </c>
      <c r="I180" s="55">
        <f t="shared" si="30"/>
        <v>0</v>
      </c>
      <c r="J180" s="54">
        <f t="shared" si="31"/>
        <v>0</v>
      </c>
      <c r="K180" s="54">
        <f t="shared" si="32"/>
        <v>0</v>
      </c>
      <c r="L180" s="147"/>
    </row>
    <row r="181" spans="1:12" ht="18" customHeight="1">
      <c r="A181" s="4" t="s">
        <v>169</v>
      </c>
      <c r="B181" s="17" t="s">
        <v>1255</v>
      </c>
      <c r="C181" s="40">
        <v>7857</v>
      </c>
      <c r="D181" s="40">
        <v>395</v>
      </c>
      <c r="E181" s="40">
        <v>7857</v>
      </c>
      <c r="F181" s="40">
        <v>395</v>
      </c>
      <c r="G181" s="6">
        <f t="shared" si="29"/>
        <v>0</v>
      </c>
      <c r="H181" s="2">
        <f t="shared" si="29"/>
        <v>0</v>
      </c>
      <c r="I181" s="55">
        <f t="shared" si="30"/>
        <v>0</v>
      </c>
      <c r="J181" s="54">
        <f t="shared" si="31"/>
        <v>0</v>
      </c>
      <c r="K181" s="54">
        <f t="shared" si="32"/>
        <v>0</v>
      </c>
      <c r="L181" s="147"/>
    </row>
    <row r="182" spans="1:12" ht="18" customHeight="1">
      <c r="A182" s="4" t="s">
        <v>170</v>
      </c>
      <c r="B182" s="15" t="s">
        <v>1256</v>
      </c>
      <c r="C182" s="40">
        <v>11543</v>
      </c>
      <c r="D182" s="40">
        <v>747</v>
      </c>
      <c r="E182" s="40">
        <v>12840</v>
      </c>
      <c r="F182" s="40">
        <v>804</v>
      </c>
      <c r="G182" s="6">
        <f t="shared" si="29"/>
        <v>1297</v>
      </c>
      <c r="H182" s="2">
        <f t="shared" si="29"/>
        <v>57</v>
      </c>
      <c r="I182" s="55">
        <f t="shared" si="30"/>
        <v>763.933</v>
      </c>
      <c r="J182" s="54">
        <f t="shared" si="31"/>
        <v>114.57</v>
      </c>
      <c r="K182" s="54">
        <f t="shared" si="32"/>
        <v>878.5029999999999</v>
      </c>
      <c r="L182" s="147"/>
    </row>
    <row r="183" spans="1:12" ht="18" customHeight="1">
      <c r="A183" s="4" t="s">
        <v>171</v>
      </c>
      <c r="B183" s="17" t="s">
        <v>1257</v>
      </c>
      <c r="C183" s="40">
        <v>16848</v>
      </c>
      <c r="D183" s="40">
        <v>1199</v>
      </c>
      <c r="E183" s="40">
        <v>17552</v>
      </c>
      <c r="F183" s="40">
        <v>1221</v>
      </c>
      <c r="G183" s="6">
        <f t="shared" si="29"/>
        <v>704</v>
      </c>
      <c r="H183" s="2">
        <f t="shared" si="29"/>
        <v>22</v>
      </c>
      <c r="I183" s="55">
        <f t="shared" si="30"/>
        <v>414.65599999999995</v>
      </c>
      <c r="J183" s="54">
        <f t="shared" si="31"/>
        <v>44.22</v>
      </c>
      <c r="K183" s="54">
        <f t="shared" si="32"/>
        <v>458.876</v>
      </c>
      <c r="L183" s="147"/>
    </row>
    <row r="184" spans="1:12" ht="18" customHeight="1">
      <c r="A184" s="4" t="s">
        <v>172</v>
      </c>
      <c r="B184" s="17" t="s">
        <v>1258</v>
      </c>
      <c r="C184" s="40">
        <v>6744</v>
      </c>
      <c r="D184" s="40">
        <v>647</v>
      </c>
      <c r="E184" s="40">
        <v>6744</v>
      </c>
      <c r="F184" s="40">
        <v>647</v>
      </c>
      <c r="G184" s="6">
        <f t="shared" si="29"/>
        <v>0</v>
      </c>
      <c r="H184" s="2">
        <f t="shared" si="29"/>
        <v>0</v>
      </c>
      <c r="I184" s="55">
        <f t="shared" si="30"/>
        <v>0</v>
      </c>
      <c r="J184" s="54">
        <f t="shared" si="31"/>
        <v>0</v>
      </c>
      <c r="K184" s="54">
        <f t="shared" si="32"/>
        <v>0</v>
      </c>
      <c r="L184" s="147"/>
    </row>
    <row r="185" spans="1:12" ht="18" customHeight="1">
      <c r="A185" s="4" t="s">
        <v>173</v>
      </c>
      <c r="B185" s="16" t="s">
        <v>1259</v>
      </c>
      <c r="C185" s="40">
        <v>5394</v>
      </c>
      <c r="D185" s="40">
        <v>743</v>
      </c>
      <c r="E185" s="40">
        <v>6029</v>
      </c>
      <c r="F185" s="40">
        <v>755</v>
      </c>
      <c r="G185" s="6">
        <f t="shared" si="29"/>
        <v>635</v>
      </c>
      <c r="H185" s="2">
        <f t="shared" si="29"/>
        <v>12</v>
      </c>
      <c r="I185" s="55">
        <f t="shared" si="30"/>
        <v>374.015</v>
      </c>
      <c r="J185" s="54">
        <f t="shared" si="31"/>
        <v>24.119999999999997</v>
      </c>
      <c r="K185" s="54">
        <f t="shared" si="32"/>
        <v>398.135</v>
      </c>
      <c r="L185" s="147"/>
    </row>
    <row r="186" spans="1:12" ht="18" customHeight="1">
      <c r="A186" s="142" t="s">
        <v>252</v>
      </c>
      <c r="B186" s="142"/>
      <c r="C186" s="3"/>
      <c r="D186" s="3"/>
      <c r="E186" s="3"/>
      <c r="F186" s="3"/>
      <c r="G186" s="3"/>
      <c r="H186" s="3"/>
      <c r="I186" s="56">
        <f>SUM(I168:I185)</f>
        <v>3478.0449999999996</v>
      </c>
      <c r="J186" s="56">
        <f>SUM(J168:J185)</f>
        <v>685.41</v>
      </c>
      <c r="K186" s="56">
        <f>SUM(K168:K185)</f>
        <v>4163.455</v>
      </c>
      <c r="L186" s="147"/>
    </row>
    <row r="187" spans="1:12" ht="25.5">
      <c r="A187" s="148" t="s">
        <v>1239</v>
      </c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50"/>
    </row>
    <row r="188" spans="1:12" ht="14.25">
      <c r="A188" s="150" t="s">
        <v>239</v>
      </c>
      <c r="B188" s="150"/>
      <c r="E188" s="150" t="s">
        <v>1108</v>
      </c>
      <c r="F188" s="150"/>
      <c r="G188" s="150"/>
      <c r="H188" s="150"/>
      <c r="J188" s="151"/>
      <c r="K188" s="151"/>
      <c r="L188" s="151"/>
    </row>
    <row r="189" spans="1:12" ht="18" customHeight="1">
      <c r="A189" s="146" t="s">
        <v>241</v>
      </c>
      <c r="B189" s="142" t="s">
        <v>242</v>
      </c>
      <c r="C189" s="142" t="s">
        <v>243</v>
      </c>
      <c r="D189" s="142"/>
      <c r="E189" s="142" t="s">
        <v>244</v>
      </c>
      <c r="F189" s="142"/>
      <c r="G189" s="142" t="s">
        <v>245</v>
      </c>
      <c r="H189" s="142"/>
      <c r="I189" s="141" t="s">
        <v>246</v>
      </c>
      <c r="J189" s="141"/>
      <c r="K189" s="141"/>
      <c r="L189" s="142" t="s">
        <v>247</v>
      </c>
    </row>
    <row r="190" spans="1:12" ht="18" customHeight="1">
      <c r="A190" s="146"/>
      <c r="B190" s="142"/>
      <c r="C190" s="2" t="s">
        <v>248</v>
      </c>
      <c r="D190" s="2" t="s">
        <v>249</v>
      </c>
      <c r="E190" s="2" t="s">
        <v>248</v>
      </c>
      <c r="F190" s="2" t="s">
        <v>249</v>
      </c>
      <c r="G190" s="2" t="s">
        <v>248</v>
      </c>
      <c r="H190" s="2" t="s">
        <v>249</v>
      </c>
      <c r="I190" s="54" t="s">
        <v>250</v>
      </c>
      <c r="J190" s="54" t="s">
        <v>251</v>
      </c>
      <c r="K190" s="54" t="s">
        <v>252</v>
      </c>
      <c r="L190" s="142"/>
    </row>
    <row r="191" spans="1:12" ht="18" customHeight="1">
      <c r="A191" s="4" t="s">
        <v>406</v>
      </c>
      <c r="B191" s="17" t="s">
        <v>1260</v>
      </c>
      <c r="C191" s="40">
        <v>8670</v>
      </c>
      <c r="D191" s="40">
        <v>1759</v>
      </c>
      <c r="E191" s="40">
        <v>9070</v>
      </c>
      <c r="F191" s="40">
        <v>1782</v>
      </c>
      <c r="G191" s="6">
        <f aca="true" t="shared" si="33" ref="G191:H205">E191-C191</f>
        <v>400</v>
      </c>
      <c r="H191" s="2">
        <f>F191-D191</f>
        <v>23</v>
      </c>
      <c r="I191" s="55">
        <f>G191*0.589</f>
        <v>235.6</v>
      </c>
      <c r="J191" s="54">
        <f>H191*2.01</f>
        <v>46.23</v>
      </c>
      <c r="K191" s="54">
        <f>I191+J191</f>
        <v>281.83</v>
      </c>
      <c r="L191" s="143" t="s">
        <v>1169</v>
      </c>
    </row>
    <row r="192" spans="1:12" ht="18" customHeight="1">
      <c r="A192" s="4" t="s">
        <v>407</v>
      </c>
      <c r="B192" s="17" t="s">
        <v>1261</v>
      </c>
      <c r="C192" s="40">
        <v>14616</v>
      </c>
      <c r="D192" s="40">
        <v>3408</v>
      </c>
      <c r="E192" s="40">
        <v>15104</v>
      </c>
      <c r="F192" s="40">
        <v>3489</v>
      </c>
      <c r="G192" s="6">
        <f t="shared" si="33"/>
        <v>488</v>
      </c>
      <c r="H192" s="2">
        <f t="shared" si="33"/>
        <v>81</v>
      </c>
      <c r="I192" s="55">
        <f aca="true" t="shared" si="34" ref="I192:I205">G192*0.589</f>
        <v>287.43199999999996</v>
      </c>
      <c r="J192" s="54">
        <f aca="true" t="shared" si="35" ref="J192:J205">H192*2.01</f>
        <v>162.80999999999997</v>
      </c>
      <c r="K192" s="54">
        <f aca="true" t="shared" si="36" ref="K192:K205">I192+J192</f>
        <v>450.24199999999996</v>
      </c>
      <c r="L192" s="144"/>
    </row>
    <row r="193" spans="1:12" ht="18" customHeight="1">
      <c r="A193" s="4" t="s">
        <v>884</v>
      </c>
      <c r="B193" s="17" t="s">
        <v>1262</v>
      </c>
      <c r="C193" s="40">
        <v>809</v>
      </c>
      <c r="D193" s="40">
        <v>865</v>
      </c>
      <c r="E193" s="40">
        <v>1888</v>
      </c>
      <c r="F193" s="40">
        <v>884</v>
      </c>
      <c r="G193" s="6">
        <f t="shared" si="33"/>
        <v>1079</v>
      </c>
      <c r="H193" s="2">
        <f t="shared" si="33"/>
        <v>19</v>
      </c>
      <c r="I193" s="55">
        <f t="shared" si="34"/>
        <v>635.531</v>
      </c>
      <c r="J193" s="54">
        <f t="shared" si="35"/>
        <v>38.19</v>
      </c>
      <c r="K193" s="54">
        <f t="shared" si="36"/>
        <v>673.721</v>
      </c>
      <c r="L193" s="144"/>
    </row>
    <row r="194" spans="1:12" ht="18" customHeight="1">
      <c r="A194" s="4" t="s">
        <v>885</v>
      </c>
      <c r="B194" s="17" t="s">
        <v>1263</v>
      </c>
      <c r="C194" s="40">
        <v>13424</v>
      </c>
      <c r="D194" s="40">
        <v>2181</v>
      </c>
      <c r="E194" s="40">
        <v>13481</v>
      </c>
      <c r="F194" s="40">
        <v>2199</v>
      </c>
      <c r="G194" s="6">
        <f t="shared" si="33"/>
        <v>57</v>
      </c>
      <c r="H194" s="2">
        <f t="shared" si="33"/>
        <v>18</v>
      </c>
      <c r="I194" s="55">
        <f t="shared" si="34"/>
        <v>33.573</v>
      </c>
      <c r="J194" s="54">
        <f t="shared" si="35"/>
        <v>36.17999999999999</v>
      </c>
      <c r="K194" s="54">
        <f t="shared" si="36"/>
        <v>69.75299999999999</v>
      </c>
      <c r="L194" s="144"/>
    </row>
    <row r="195" spans="1:12" ht="18" customHeight="1">
      <c r="A195" s="4" t="s">
        <v>886</v>
      </c>
      <c r="B195" s="17" t="s">
        <v>1264</v>
      </c>
      <c r="C195" s="40">
        <v>5449</v>
      </c>
      <c r="D195" s="40">
        <v>510</v>
      </c>
      <c r="E195" s="40">
        <v>5449</v>
      </c>
      <c r="F195" s="40">
        <v>510</v>
      </c>
      <c r="G195" s="6">
        <f t="shared" si="33"/>
        <v>0</v>
      </c>
      <c r="H195" s="2">
        <f t="shared" si="33"/>
        <v>0</v>
      </c>
      <c r="I195" s="55">
        <f t="shared" si="34"/>
        <v>0</v>
      </c>
      <c r="J195" s="54">
        <f t="shared" si="35"/>
        <v>0</v>
      </c>
      <c r="K195" s="54">
        <f t="shared" si="36"/>
        <v>0</v>
      </c>
      <c r="L195" s="144"/>
    </row>
    <row r="196" spans="1:12" ht="18" customHeight="1">
      <c r="A196" s="4" t="s">
        <v>887</v>
      </c>
      <c r="B196" s="17" t="s">
        <v>1265</v>
      </c>
      <c r="C196" s="40">
        <v>5956</v>
      </c>
      <c r="D196" s="40">
        <v>456</v>
      </c>
      <c r="E196" s="40">
        <v>6079</v>
      </c>
      <c r="F196" s="40">
        <v>466</v>
      </c>
      <c r="G196" s="6">
        <f t="shared" si="33"/>
        <v>123</v>
      </c>
      <c r="H196" s="2">
        <f t="shared" si="33"/>
        <v>10</v>
      </c>
      <c r="I196" s="55">
        <f t="shared" si="34"/>
        <v>72.447</v>
      </c>
      <c r="J196" s="54">
        <f t="shared" si="35"/>
        <v>20.099999999999998</v>
      </c>
      <c r="K196" s="54">
        <f t="shared" si="36"/>
        <v>92.547</v>
      </c>
      <c r="L196" s="144"/>
    </row>
    <row r="197" spans="1:12" ht="18" customHeight="1">
      <c r="A197" s="4" t="s">
        <v>888</v>
      </c>
      <c r="B197" s="17" t="s">
        <v>1266</v>
      </c>
      <c r="C197" s="40">
        <v>11675</v>
      </c>
      <c r="D197" s="40">
        <v>1635</v>
      </c>
      <c r="E197" s="40">
        <v>11843</v>
      </c>
      <c r="F197" s="40">
        <v>1638</v>
      </c>
      <c r="G197" s="6">
        <f t="shared" si="33"/>
        <v>168</v>
      </c>
      <c r="H197" s="2">
        <f t="shared" si="33"/>
        <v>3</v>
      </c>
      <c r="I197" s="55">
        <f t="shared" si="34"/>
        <v>98.952</v>
      </c>
      <c r="J197" s="54">
        <f t="shared" si="35"/>
        <v>6.029999999999999</v>
      </c>
      <c r="K197" s="54">
        <f t="shared" si="36"/>
        <v>104.982</v>
      </c>
      <c r="L197" s="144"/>
    </row>
    <row r="198" spans="1:12" ht="18" customHeight="1">
      <c r="A198" s="4" t="s">
        <v>889</v>
      </c>
      <c r="B198" s="17" t="s">
        <v>1267</v>
      </c>
      <c r="C198" s="40">
        <v>27438</v>
      </c>
      <c r="D198" s="40">
        <v>1600</v>
      </c>
      <c r="E198" s="40">
        <v>28571</v>
      </c>
      <c r="F198" s="40">
        <v>1683</v>
      </c>
      <c r="G198" s="6">
        <f t="shared" si="33"/>
        <v>1133</v>
      </c>
      <c r="H198" s="2">
        <f t="shared" si="33"/>
        <v>83</v>
      </c>
      <c r="I198" s="55">
        <f t="shared" si="34"/>
        <v>667.337</v>
      </c>
      <c r="J198" s="54">
        <f t="shared" si="35"/>
        <v>166.82999999999998</v>
      </c>
      <c r="K198" s="54">
        <f t="shared" si="36"/>
        <v>834.1669999999999</v>
      </c>
      <c r="L198" s="144"/>
    </row>
    <row r="199" spans="1:12" ht="18" customHeight="1">
      <c r="A199" s="4" t="s">
        <v>890</v>
      </c>
      <c r="B199" s="17" t="s">
        <v>1268</v>
      </c>
      <c r="C199" s="40">
        <v>22255</v>
      </c>
      <c r="D199" s="40">
        <v>1180</v>
      </c>
      <c r="E199" s="40">
        <v>23546</v>
      </c>
      <c r="F199" s="40">
        <v>1239</v>
      </c>
      <c r="G199" s="6">
        <f t="shared" si="33"/>
        <v>1291</v>
      </c>
      <c r="H199" s="2">
        <f t="shared" si="33"/>
        <v>59</v>
      </c>
      <c r="I199" s="55">
        <f t="shared" si="34"/>
        <v>760.399</v>
      </c>
      <c r="J199" s="54">
        <f t="shared" si="35"/>
        <v>118.58999999999999</v>
      </c>
      <c r="K199" s="54">
        <f t="shared" si="36"/>
        <v>878.989</v>
      </c>
      <c r="L199" s="144"/>
    </row>
    <row r="200" spans="1:12" ht="18" customHeight="1">
      <c r="A200" s="4" t="s">
        <v>891</v>
      </c>
      <c r="B200" s="17" t="s">
        <v>1269</v>
      </c>
      <c r="C200" s="40">
        <v>24927</v>
      </c>
      <c r="D200" s="40">
        <v>1280</v>
      </c>
      <c r="E200" s="40">
        <v>26358</v>
      </c>
      <c r="F200" s="40">
        <v>1378</v>
      </c>
      <c r="G200" s="6">
        <f t="shared" si="33"/>
        <v>1431</v>
      </c>
      <c r="H200" s="2">
        <f t="shared" si="33"/>
        <v>98</v>
      </c>
      <c r="I200" s="55">
        <f t="shared" si="34"/>
        <v>842.8589999999999</v>
      </c>
      <c r="J200" s="54">
        <f t="shared" si="35"/>
        <v>196.98</v>
      </c>
      <c r="K200" s="54">
        <f t="shared" si="36"/>
        <v>1039.839</v>
      </c>
      <c r="L200" s="144"/>
    </row>
    <row r="201" spans="1:12" ht="18" customHeight="1">
      <c r="A201" s="4" t="s">
        <v>186</v>
      </c>
      <c r="B201" s="17" t="s">
        <v>1270</v>
      </c>
      <c r="C201" s="40">
        <v>11895</v>
      </c>
      <c r="D201" s="40">
        <v>950</v>
      </c>
      <c r="E201" s="40">
        <v>12315</v>
      </c>
      <c r="F201" s="40">
        <v>961</v>
      </c>
      <c r="G201" s="6">
        <f t="shared" si="33"/>
        <v>420</v>
      </c>
      <c r="H201" s="2">
        <f t="shared" si="33"/>
        <v>11</v>
      </c>
      <c r="I201" s="55">
        <f t="shared" si="34"/>
        <v>247.38</v>
      </c>
      <c r="J201" s="54">
        <f t="shared" si="35"/>
        <v>22.11</v>
      </c>
      <c r="K201" s="54">
        <f t="shared" si="36"/>
        <v>269.49</v>
      </c>
      <c r="L201" s="144"/>
    </row>
    <row r="202" spans="1:12" ht="18" customHeight="1">
      <c r="A202" s="4" t="s">
        <v>187</v>
      </c>
      <c r="B202" s="17" t="s">
        <v>1271</v>
      </c>
      <c r="C202" s="40">
        <v>14932</v>
      </c>
      <c r="D202" s="40">
        <v>790</v>
      </c>
      <c r="E202" s="40">
        <v>16014</v>
      </c>
      <c r="F202" s="40">
        <v>796</v>
      </c>
      <c r="G202" s="6">
        <f t="shared" si="33"/>
        <v>1082</v>
      </c>
      <c r="H202" s="2">
        <f t="shared" si="33"/>
        <v>6</v>
      </c>
      <c r="I202" s="55">
        <f t="shared" si="34"/>
        <v>637.298</v>
      </c>
      <c r="J202" s="54">
        <f t="shared" si="35"/>
        <v>12.059999999999999</v>
      </c>
      <c r="K202" s="54">
        <f t="shared" si="36"/>
        <v>649.358</v>
      </c>
      <c r="L202" s="144"/>
    </row>
    <row r="203" spans="1:12" ht="18" customHeight="1">
      <c r="A203" s="4" t="s">
        <v>188</v>
      </c>
      <c r="B203" s="67"/>
      <c r="C203" s="40"/>
      <c r="D203" s="40"/>
      <c r="E203" s="40"/>
      <c r="F203" s="40"/>
      <c r="G203" s="6">
        <f t="shared" si="33"/>
        <v>0</v>
      </c>
      <c r="H203" s="2">
        <f t="shared" si="33"/>
        <v>0</v>
      </c>
      <c r="I203" s="55">
        <f t="shared" si="34"/>
        <v>0</v>
      </c>
      <c r="J203" s="54">
        <f t="shared" si="35"/>
        <v>0</v>
      </c>
      <c r="K203" s="54">
        <f t="shared" si="36"/>
        <v>0</v>
      </c>
      <c r="L203" s="144"/>
    </row>
    <row r="204" spans="1:12" ht="18" customHeight="1">
      <c r="A204" s="4" t="s">
        <v>1272</v>
      </c>
      <c r="B204" s="2" t="s">
        <v>1273</v>
      </c>
      <c r="C204" s="40">
        <v>2376</v>
      </c>
      <c r="D204" s="40">
        <v>60</v>
      </c>
      <c r="E204" s="40">
        <v>2586</v>
      </c>
      <c r="F204" s="40">
        <v>72</v>
      </c>
      <c r="G204" s="6">
        <f t="shared" si="33"/>
        <v>210</v>
      </c>
      <c r="H204" s="2">
        <f t="shared" si="33"/>
        <v>12</v>
      </c>
      <c r="I204" s="55">
        <f t="shared" si="34"/>
        <v>123.69</v>
      </c>
      <c r="J204" s="54">
        <f t="shared" si="35"/>
        <v>24.119999999999997</v>
      </c>
      <c r="K204" s="54">
        <f t="shared" si="36"/>
        <v>147.81</v>
      </c>
      <c r="L204" s="144"/>
    </row>
    <row r="205" spans="1:12" ht="18" customHeight="1">
      <c r="A205" s="4" t="s">
        <v>1274</v>
      </c>
      <c r="B205" s="2" t="s">
        <v>1275</v>
      </c>
      <c r="C205" s="40">
        <v>14993</v>
      </c>
      <c r="D205" s="40">
        <v>3019</v>
      </c>
      <c r="E205" s="40">
        <v>15127</v>
      </c>
      <c r="F205" s="40">
        <v>3032</v>
      </c>
      <c r="G205" s="6">
        <f t="shared" si="33"/>
        <v>134</v>
      </c>
      <c r="H205" s="2">
        <f t="shared" si="33"/>
        <v>13</v>
      </c>
      <c r="I205" s="55">
        <f t="shared" si="34"/>
        <v>78.926</v>
      </c>
      <c r="J205" s="54">
        <f t="shared" si="35"/>
        <v>26.129999999999995</v>
      </c>
      <c r="K205" s="54">
        <f t="shared" si="36"/>
        <v>105.056</v>
      </c>
      <c r="L205" s="144"/>
    </row>
    <row r="206" spans="1:12" ht="18" customHeight="1">
      <c r="A206" s="4"/>
      <c r="B206" s="2"/>
      <c r="C206" s="3"/>
      <c r="D206" s="3"/>
      <c r="E206" s="3"/>
      <c r="F206" s="3"/>
      <c r="G206" s="3"/>
      <c r="H206" s="3"/>
      <c r="I206" s="56"/>
      <c r="J206" s="56"/>
      <c r="K206" s="56"/>
      <c r="L206" s="144"/>
    </row>
    <row r="207" spans="1:12" ht="18" customHeight="1">
      <c r="A207" s="4"/>
      <c r="B207" s="2"/>
      <c r="C207" s="3"/>
      <c r="D207" s="3"/>
      <c r="E207" s="3"/>
      <c r="F207" s="3"/>
      <c r="G207" s="3"/>
      <c r="H207" s="3"/>
      <c r="I207" s="56"/>
      <c r="J207" s="56"/>
      <c r="K207" s="56"/>
      <c r="L207" s="144"/>
    </row>
    <row r="208" spans="1:12" ht="18" customHeight="1">
      <c r="A208" s="142" t="s">
        <v>252</v>
      </c>
      <c r="B208" s="142"/>
      <c r="C208" s="3"/>
      <c r="D208" s="3"/>
      <c r="E208" s="3"/>
      <c r="F208" s="3"/>
      <c r="G208" s="3"/>
      <c r="H208" s="3"/>
      <c r="I208" s="56">
        <f>SUM(I190:I207)</f>
        <v>4721.424</v>
      </c>
      <c r="J208" s="56">
        <f>SUM(J190:J207)</f>
        <v>876.3599999999999</v>
      </c>
      <c r="K208" s="56">
        <f>SUM(K190:K207)</f>
        <v>5597.784</v>
      </c>
      <c r="L208" s="144"/>
    </row>
    <row r="209" spans="1:12" ht="18" customHeight="1">
      <c r="A209" s="142" t="s">
        <v>1276</v>
      </c>
      <c r="B209" s="142"/>
      <c r="C209" s="3"/>
      <c r="D209" s="3"/>
      <c r="E209" s="3"/>
      <c r="F209" s="3"/>
      <c r="G209" s="3"/>
      <c r="H209" s="3"/>
      <c r="I209" s="56">
        <f>I208+I186+I162+I139+I116+I93+I70+I46+I23</f>
        <v>35519.645</v>
      </c>
      <c r="J209" s="56">
        <f>J208+J186+J162+J139+J116+J93+J70+J46+J23</f>
        <v>7187.759999999998</v>
      </c>
      <c r="K209" s="56">
        <f>K208+K186+K162+K139+K116+K93+K70+K46+K23</f>
        <v>42707.405</v>
      </c>
      <c r="L209" s="145"/>
    </row>
  </sheetData>
  <mergeCells count="118">
    <mergeCell ref="A187:L187"/>
    <mergeCell ref="E188:H188"/>
    <mergeCell ref="J188:L188"/>
    <mergeCell ref="A188:B188"/>
    <mergeCell ref="A164:L164"/>
    <mergeCell ref="E165:H165"/>
    <mergeCell ref="J165:L165"/>
    <mergeCell ref="A165:B165"/>
    <mergeCell ref="G119:H119"/>
    <mergeCell ref="I119:K119"/>
    <mergeCell ref="L119:L120"/>
    <mergeCell ref="L121:L139"/>
    <mergeCell ref="A119:A120"/>
    <mergeCell ref="B119:B120"/>
    <mergeCell ref="C119:D119"/>
    <mergeCell ref="E119:F119"/>
    <mergeCell ref="A117:L117"/>
    <mergeCell ref="A118:B118"/>
    <mergeCell ref="E118:H118"/>
    <mergeCell ref="J118:L118"/>
    <mergeCell ref="A1:L1"/>
    <mergeCell ref="A2:B2"/>
    <mergeCell ref="E2:H2"/>
    <mergeCell ref="J2:L2"/>
    <mergeCell ref="A3:A4"/>
    <mergeCell ref="B3:B4"/>
    <mergeCell ref="C3:D3"/>
    <mergeCell ref="E3:F3"/>
    <mergeCell ref="G3:H3"/>
    <mergeCell ref="I3:K3"/>
    <mergeCell ref="L3:L4"/>
    <mergeCell ref="L5:L23"/>
    <mergeCell ref="A23:B23"/>
    <mergeCell ref="A24:L24"/>
    <mergeCell ref="A25:B25"/>
    <mergeCell ref="E25:H25"/>
    <mergeCell ref="J25:L25"/>
    <mergeCell ref="A26:A27"/>
    <mergeCell ref="B26:B27"/>
    <mergeCell ref="C26:D26"/>
    <mergeCell ref="E26:F26"/>
    <mergeCell ref="G26:H26"/>
    <mergeCell ref="I26:K26"/>
    <mergeCell ref="L26:L27"/>
    <mergeCell ref="L28:L46"/>
    <mergeCell ref="A46:B46"/>
    <mergeCell ref="A47:L47"/>
    <mergeCell ref="A48:B48"/>
    <mergeCell ref="E48:H48"/>
    <mergeCell ref="J48:L48"/>
    <mergeCell ref="A49:A50"/>
    <mergeCell ref="B49:B50"/>
    <mergeCell ref="C49:D49"/>
    <mergeCell ref="E49:F49"/>
    <mergeCell ref="G49:H49"/>
    <mergeCell ref="I49:K49"/>
    <mergeCell ref="L49:L50"/>
    <mergeCell ref="L51:L70"/>
    <mergeCell ref="A70:B70"/>
    <mergeCell ref="A71:L71"/>
    <mergeCell ref="A72:B72"/>
    <mergeCell ref="E72:H72"/>
    <mergeCell ref="J72:L72"/>
    <mergeCell ref="A73:A74"/>
    <mergeCell ref="B73:B74"/>
    <mergeCell ref="C73:D73"/>
    <mergeCell ref="E73:F73"/>
    <mergeCell ref="G73:H73"/>
    <mergeCell ref="I73:K73"/>
    <mergeCell ref="L73:L74"/>
    <mergeCell ref="L75:L93"/>
    <mergeCell ref="A93:B93"/>
    <mergeCell ref="A94:L94"/>
    <mergeCell ref="A95:B95"/>
    <mergeCell ref="E95:H95"/>
    <mergeCell ref="J95:L95"/>
    <mergeCell ref="A116:B116"/>
    <mergeCell ref="G96:H96"/>
    <mergeCell ref="I96:K96"/>
    <mergeCell ref="L96:L97"/>
    <mergeCell ref="L98:L116"/>
    <mergeCell ref="A96:A97"/>
    <mergeCell ref="B96:B97"/>
    <mergeCell ref="C96:D96"/>
    <mergeCell ref="E96:F96"/>
    <mergeCell ref="A139:B139"/>
    <mergeCell ref="A140:L140"/>
    <mergeCell ref="E141:H141"/>
    <mergeCell ref="J141:L141"/>
    <mergeCell ref="A141:B141"/>
    <mergeCell ref="I142:K142"/>
    <mergeCell ref="L142:L143"/>
    <mergeCell ref="L144:L162"/>
    <mergeCell ref="A162:B162"/>
    <mergeCell ref="A142:A143"/>
    <mergeCell ref="B142:B143"/>
    <mergeCell ref="C142:D142"/>
    <mergeCell ref="E142:F142"/>
    <mergeCell ref="G142:H142"/>
    <mergeCell ref="I166:K166"/>
    <mergeCell ref="L166:L167"/>
    <mergeCell ref="L168:L186"/>
    <mergeCell ref="A186:B186"/>
    <mergeCell ref="A166:A167"/>
    <mergeCell ref="B166:B167"/>
    <mergeCell ref="C166:D166"/>
    <mergeCell ref="E166:F166"/>
    <mergeCell ref="G166:H166"/>
    <mergeCell ref="I189:K189"/>
    <mergeCell ref="L189:L190"/>
    <mergeCell ref="L191:L209"/>
    <mergeCell ref="A208:B208"/>
    <mergeCell ref="A209:B209"/>
    <mergeCell ref="A189:A190"/>
    <mergeCell ref="B189:B190"/>
    <mergeCell ref="C189:D189"/>
    <mergeCell ref="E189:F189"/>
    <mergeCell ref="G189:H18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18"/>
  <sheetViews>
    <sheetView zoomScale="85" zoomScaleNormal="85" workbookViewId="0" topLeftCell="A1">
      <selection activeCell="G287" sqref="G287"/>
    </sheetView>
  </sheetViews>
  <sheetFormatPr defaultColWidth="9.00390625" defaultRowHeight="14.25"/>
  <cols>
    <col min="1" max="1" width="7.50390625" style="0" bestFit="1" customWidth="1"/>
    <col min="2" max="2" width="12.375" style="0" customWidth="1"/>
    <col min="3" max="3" width="6.00390625" style="0" customWidth="1"/>
    <col min="7" max="7" width="9.00390625" style="1" customWidth="1"/>
    <col min="10" max="10" width="9.50390625" style="52" bestFit="1" customWidth="1"/>
    <col min="11" max="11" width="10.50390625" style="61" bestFit="1" customWidth="1"/>
    <col min="12" max="12" width="11.00390625" style="61" bestFit="1" customWidth="1"/>
    <col min="13" max="13" width="9.625" style="0" customWidth="1"/>
  </cols>
  <sheetData>
    <row r="1" spans="1:13" ht="25.5">
      <c r="A1" s="148" t="s">
        <v>461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</row>
    <row r="2" spans="1:13" ht="21" customHeight="1">
      <c r="A2" s="161" t="s">
        <v>793</v>
      </c>
      <c r="B2" s="161"/>
      <c r="C2" s="34"/>
      <c r="D2" s="35"/>
      <c r="E2" s="35"/>
      <c r="F2" s="160" t="s">
        <v>1108</v>
      </c>
      <c r="G2" s="161"/>
      <c r="H2" s="161"/>
      <c r="I2" s="161"/>
      <c r="J2" s="58"/>
      <c r="K2" s="162"/>
      <c r="L2" s="162"/>
      <c r="M2" s="162"/>
    </row>
    <row r="3" spans="1:13" ht="21" customHeight="1">
      <c r="A3" s="157" t="s">
        <v>475</v>
      </c>
      <c r="B3" s="166" t="s">
        <v>436</v>
      </c>
      <c r="C3" s="157" t="s">
        <v>464</v>
      </c>
      <c r="D3" s="166" t="s">
        <v>437</v>
      </c>
      <c r="E3" s="166"/>
      <c r="F3" s="166" t="s">
        <v>438</v>
      </c>
      <c r="G3" s="166"/>
      <c r="H3" s="166" t="s">
        <v>439</v>
      </c>
      <c r="I3" s="166"/>
      <c r="J3" s="123" t="s">
        <v>440</v>
      </c>
      <c r="K3" s="123"/>
      <c r="L3" s="123"/>
      <c r="M3" s="166" t="s">
        <v>441</v>
      </c>
    </row>
    <row r="4" spans="1:13" ht="21" customHeight="1">
      <c r="A4" s="159"/>
      <c r="B4" s="166"/>
      <c r="C4" s="159"/>
      <c r="D4" s="30" t="s">
        <v>794</v>
      </c>
      <c r="E4" s="30" t="s">
        <v>795</v>
      </c>
      <c r="F4" s="30" t="s">
        <v>794</v>
      </c>
      <c r="G4" s="30" t="s">
        <v>795</v>
      </c>
      <c r="H4" s="30" t="s">
        <v>794</v>
      </c>
      <c r="I4" s="30" t="s">
        <v>795</v>
      </c>
      <c r="J4" s="59" t="s">
        <v>796</v>
      </c>
      <c r="K4" s="59" t="s">
        <v>797</v>
      </c>
      <c r="L4" s="59" t="s">
        <v>798</v>
      </c>
      <c r="M4" s="166"/>
    </row>
    <row r="5" spans="1:13" ht="21" customHeight="1">
      <c r="A5" s="36" t="s">
        <v>799</v>
      </c>
      <c r="B5" s="32" t="s">
        <v>189</v>
      </c>
      <c r="C5" s="32"/>
      <c r="D5" s="33"/>
      <c r="E5" s="32"/>
      <c r="F5" s="33"/>
      <c r="G5" s="32"/>
      <c r="H5" s="33"/>
      <c r="I5" s="30"/>
      <c r="J5" s="59"/>
      <c r="K5" s="59"/>
      <c r="L5" s="59"/>
      <c r="M5" s="129" t="s">
        <v>1169</v>
      </c>
    </row>
    <row r="6" spans="1:13" ht="21" customHeight="1">
      <c r="A6" s="36" t="s">
        <v>174</v>
      </c>
      <c r="B6" s="32" t="s">
        <v>190</v>
      </c>
      <c r="C6" s="32"/>
      <c r="D6" s="33"/>
      <c r="E6" s="82" t="s">
        <v>80</v>
      </c>
      <c r="F6" s="33"/>
      <c r="G6" s="82" t="s">
        <v>80</v>
      </c>
      <c r="H6" s="33"/>
      <c r="I6" s="2"/>
      <c r="J6" s="59"/>
      <c r="K6" s="54"/>
      <c r="L6" s="59"/>
      <c r="M6" s="129"/>
    </row>
    <row r="7" spans="1:13" ht="21" customHeight="1">
      <c r="A7" s="36" t="s">
        <v>801</v>
      </c>
      <c r="B7" s="32" t="s">
        <v>191</v>
      </c>
      <c r="C7" s="32"/>
      <c r="D7" s="33"/>
      <c r="E7" s="30">
        <v>2284</v>
      </c>
      <c r="F7" s="33"/>
      <c r="G7" s="30">
        <v>2294</v>
      </c>
      <c r="H7" s="6">
        <f>F7-D7</f>
        <v>0</v>
      </c>
      <c r="I7" s="6">
        <f>G7-E7</f>
        <v>10</v>
      </c>
      <c r="J7" s="55">
        <f>H7*0.589</f>
        <v>0</v>
      </c>
      <c r="K7" s="55">
        <f>I7*2.01</f>
        <v>20.099999999999998</v>
      </c>
      <c r="L7" s="59">
        <f>J7+K7</f>
        <v>20.099999999999998</v>
      </c>
      <c r="M7" s="129"/>
    </row>
    <row r="8" spans="1:13" ht="21" customHeight="1">
      <c r="A8" s="36" t="s">
        <v>802</v>
      </c>
      <c r="B8" s="32" t="s">
        <v>1393</v>
      </c>
      <c r="C8" s="113"/>
      <c r="D8" s="33"/>
      <c r="E8" s="30">
        <v>1314</v>
      </c>
      <c r="F8" s="33"/>
      <c r="G8" s="30">
        <v>1314</v>
      </c>
      <c r="H8" s="6">
        <f>F8-D8</f>
        <v>0</v>
      </c>
      <c r="I8" s="6">
        <f>G8-E8</f>
        <v>0</v>
      </c>
      <c r="J8" s="55">
        <f>H8*0.589</f>
        <v>0</v>
      </c>
      <c r="K8" s="55">
        <f>I8*2.01</f>
        <v>0</v>
      </c>
      <c r="L8" s="59">
        <f>J8+K8</f>
        <v>0</v>
      </c>
      <c r="M8" s="129"/>
    </row>
    <row r="9" spans="1:13" ht="21" customHeight="1">
      <c r="A9" s="36" t="s">
        <v>803</v>
      </c>
      <c r="B9" s="32" t="s">
        <v>193</v>
      </c>
      <c r="C9" s="32"/>
      <c r="D9" s="33"/>
      <c r="E9" s="82" t="s">
        <v>80</v>
      </c>
      <c r="F9" s="33"/>
      <c r="G9" s="82" t="s">
        <v>80</v>
      </c>
      <c r="H9" s="6"/>
      <c r="I9" s="6"/>
      <c r="J9" s="55"/>
      <c r="K9" s="55"/>
      <c r="L9" s="59"/>
      <c r="M9" s="129"/>
    </row>
    <row r="10" spans="1:13" ht="21" customHeight="1">
      <c r="A10" s="36" t="s">
        <v>804</v>
      </c>
      <c r="B10" s="32" t="s">
        <v>194</v>
      </c>
      <c r="C10" s="32"/>
      <c r="D10" s="33"/>
      <c r="E10" s="82" t="s">
        <v>80</v>
      </c>
      <c r="F10" s="33"/>
      <c r="G10" s="82" t="s">
        <v>80</v>
      </c>
      <c r="H10" s="6"/>
      <c r="I10" s="6"/>
      <c r="J10" s="55"/>
      <c r="K10" s="55"/>
      <c r="L10" s="59"/>
      <c r="M10" s="129"/>
    </row>
    <row r="11" spans="1:13" ht="21" customHeight="1">
      <c r="A11" s="36" t="s">
        <v>805</v>
      </c>
      <c r="B11" s="32" t="s">
        <v>195</v>
      </c>
      <c r="C11" s="32"/>
      <c r="D11" s="33"/>
      <c r="E11" s="30">
        <v>579</v>
      </c>
      <c r="F11" s="33"/>
      <c r="G11" s="30">
        <v>589</v>
      </c>
      <c r="H11" s="6">
        <f aca="true" t="shared" si="0" ref="H11:I15">F11-D11</f>
        <v>0</v>
      </c>
      <c r="I11" s="6">
        <f t="shared" si="0"/>
        <v>10</v>
      </c>
      <c r="J11" s="55">
        <f>H11*0.589</f>
        <v>0</v>
      </c>
      <c r="K11" s="55">
        <f>I11*2.01</f>
        <v>20.099999999999998</v>
      </c>
      <c r="L11" s="59">
        <f>J11+K11</f>
        <v>20.099999999999998</v>
      </c>
      <c r="M11" s="129"/>
    </row>
    <row r="12" spans="1:13" ht="21" customHeight="1">
      <c r="A12" s="36" t="s">
        <v>806</v>
      </c>
      <c r="B12" s="32" t="s">
        <v>196</v>
      </c>
      <c r="C12" s="32"/>
      <c r="D12" s="33"/>
      <c r="E12" s="32">
        <v>4616</v>
      </c>
      <c r="F12" s="33"/>
      <c r="G12" s="32">
        <v>4627</v>
      </c>
      <c r="H12" s="6">
        <f t="shared" si="0"/>
        <v>0</v>
      </c>
      <c r="I12" s="6">
        <f t="shared" si="0"/>
        <v>11</v>
      </c>
      <c r="J12" s="55">
        <f>H12*0.589</f>
        <v>0</v>
      </c>
      <c r="K12" s="55">
        <f>I12*2.01</f>
        <v>22.11</v>
      </c>
      <c r="L12" s="59">
        <f>J12+K12</f>
        <v>22.11</v>
      </c>
      <c r="M12" s="129"/>
    </row>
    <row r="13" spans="1:13" ht="21" customHeight="1">
      <c r="A13" s="36" t="s">
        <v>807</v>
      </c>
      <c r="B13" s="32" t="s">
        <v>197</v>
      </c>
      <c r="C13" s="32"/>
      <c r="D13" s="33"/>
      <c r="E13" s="32">
        <v>5427</v>
      </c>
      <c r="F13" s="33"/>
      <c r="G13" s="32">
        <v>5453</v>
      </c>
      <c r="H13" s="6">
        <f t="shared" si="0"/>
        <v>0</v>
      </c>
      <c r="I13" s="6">
        <f t="shared" si="0"/>
        <v>26</v>
      </c>
      <c r="J13" s="55">
        <f>H13*0.589</f>
        <v>0</v>
      </c>
      <c r="K13" s="55">
        <f>I13*2.01</f>
        <v>52.25999999999999</v>
      </c>
      <c r="L13" s="59">
        <f>J13+K13</f>
        <v>52.25999999999999</v>
      </c>
      <c r="M13" s="129"/>
    </row>
    <row r="14" spans="1:13" ht="21" customHeight="1">
      <c r="A14" s="36" t="s">
        <v>808</v>
      </c>
      <c r="B14" s="152" t="s">
        <v>1385</v>
      </c>
      <c r="C14" s="153"/>
      <c r="D14" s="33"/>
      <c r="E14" s="32">
        <v>4193</v>
      </c>
      <c r="F14" s="33"/>
      <c r="G14" s="32">
        <v>4245</v>
      </c>
      <c r="H14" s="6">
        <f t="shared" si="0"/>
        <v>0</v>
      </c>
      <c r="I14" s="6">
        <f t="shared" si="0"/>
        <v>52</v>
      </c>
      <c r="J14" s="55">
        <f>H14*0.589</f>
        <v>0</v>
      </c>
      <c r="K14" s="55">
        <f>I14*2.01</f>
        <v>104.51999999999998</v>
      </c>
      <c r="L14" s="59">
        <f>J14+K14</f>
        <v>104.51999999999998</v>
      </c>
      <c r="M14" s="129"/>
    </row>
    <row r="15" spans="1:13" ht="21" customHeight="1">
      <c r="A15" s="36" t="s">
        <v>56</v>
      </c>
      <c r="B15" s="32" t="s">
        <v>198</v>
      </c>
      <c r="C15" s="32"/>
      <c r="D15" s="33"/>
      <c r="E15" s="32">
        <v>6550</v>
      </c>
      <c r="F15" s="33"/>
      <c r="G15" s="32">
        <v>6580</v>
      </c>
      <c r="H15" s="6">
        <f t="shared" si="0"/>
        <v>0</v>
      </c>
      <c r="I15" s="6">
        <f t="shared" si="0"/>
        <v>30</v>
      </c>
      <c r="J15" s="55">
        <f>H15*0.589</f>
        <v>0</v>
      </c>
      <c r="K15" s="55">
        <f>I15*2.01</f>
        <v>60.3</v>
      </c>
      <c r="L15" s="59">
        <f>J15+K15</f>
        <v>60.3</v>
      </c>
      <c r="M15" s="129"/>
    </row>
    <row r="16" spans="1:13" ht="21" customHeight="1">
      <c r="A16" s="36" t="s">
        <v>57</v>
      </c>
      <c r="B16" s="32" t="s">
        <v>199</v>
      </c>
      <c r="C16" s="32"/>
      <c r="D16" s="33"/>
      <c r="E16" s="82" t="s">
        <v>80</v>
      </c>
      <c r="F16" s="33"/>
      <c r="G16" s="82" t="s">
        <v>80</v>
      </c>
      <c r="H16" s="6"/>
      <c r="I16" s="6"/>
      <c r="J16" s="55"/>
      <c r="K16" s="55"/>
      <c r="L16" s="59"/>
      <c r="M16" s="129"/>
    </row>
    <row r="17" spans="1:13" ht="21" customHeight="1">
      <c r="A17" s="36" t="s">
        <v>58</v>
      </c>
      <c r="B17" s="32" t="s">
        <v>200</v>
      </c>
      <c r="C17" s="32"/>
      <c r="D17" s="33"/>
      <c r="E17" s="82" t="s">
        <v>80</v>
      </c>
      <c r="F17" s="33"/>
      <c r="G17" s="82" t="s">
        <v>80</v>
      </c>
      <c r="H17" s="6"/>
      <c r="I17" s="6"/>
      <c r="J17" s="55"/>
      <c r="K17" s="55"/>
      <c r="L17" s="59"/>
      <c r="M17" s="129"/>
    </row>
    <row r="18" spans="1:13" ht="21" customHeight="1">
      <c r="A18" s="36" t="s">
        <v>59</v>
      </c>
      <c r="B18" s="32" t="s">
        <v>201</v>
      </c>
      <c r="C18" s="32"/>
      <c r="D18" s="33"/>
      <c r="E18" s="32">
        <v>428</v>
      </c>
      <c r="F18" s="33"/>
      <c r="G18" s="32">
        <v>467</v>
      </c>
      <c r="H18" s="6">
        <f>F18-D18</f>
        <v>0</v>
      </c>
      <c r="I18" s="6">
        <f>G18-E18</f>
        <v>39</v>
      </c>
      <c r="J18" s="55">
        <f>H18*0.589</f>
        <v>0</v>
      </c>
      <c r="K18" s="55">
        <f>I18*2.01</f>
        <v>78.38999999999999</v>
      </c>
      <c r="L18" s="59">
        <f>J18+K18</f>
        <v>78.38999999999999</v>
      </c>
      <c r="M18" s="129"/>
    </row>
    <row r="19" spans="1:13" ht="21" customHeight="1">
      <c r="A19" s="36" t="s">
        <v>60</v>
      </c>
      <c r="B19" s="32" t="s">
        <v>202</v>
      </c>
      <c r="C19" s="32"/>
      <c r="D19" s="33"/>
      <c r="E19" s="82" t="s">
        <v>80</v>
      </c>
      <c r="F19" s="33"/>
      <c r="G19" s="82" t="s">
        <v>80</v>
      </c>
      <c r="H19" s="6"/>
      <c r="I19" s="6"/>
      <c r="J19" s="55"/>
      <c r="K19" s="55"/>
      <c r="L19" s="59"/>
      <c r="M19" s="129"/>
    </row>
    <row r="20" spans="1:13" ht="21" customHeight="1">
      <c r="A20" s="36" t="s">
        <v>61</v>
      </c>
      <c r="B20" s="32" t="s">
        <v>203</v>
      </c>
      <c r="C20" s="32"/>
      <c r="D20" s="33"/>
      <c r="E20" s="82" t="s">
        <v>80</v>
      </c>
      <c r="F20" s="33"/>
      <c r="G20" s="82" t="s">
        <v>80</v>
      </c>
      <c r="H20" s="6"/>
      <c r="I20" s="6"/>
      <c r="J20" s="55"/>
      <c r="K20" s="55"/>
      <c r="L20" s="59"/>
      <c r="M20" s="129"/>
    </row>
    <row r="21" spans="1:13" ht="21" customHeight="1">
      <c r="A21" s="36" t="s">
        <v>62</v>
      </c>
      <c r="B21" s="32" t="s">
        <v>204</v>
      </c>
      <c r="C21" s="32"/>
      <c r="D21" s="33"/>
      <c r="E21" s="32">
        <v>483</v>
      </c>
      <c r="F21" s="33"/>
      <c r="G21" s="32">
        <v>493</v>
      </c>
      <c r="H21" s="6">
        <f>F21-D21</f>
        <v>0</v>
      </c>
      <c r="I21" s="6">
        <f>G21-E21</f>
        <v>10</v>
      </c>
      <c r="J21" s="55">
        <f>H21*0.589</f>
        <v>0</v>
      </c>
      <c r="K21" s="55">
        <f>I21*2.01</f>
        <v>20.099999999999998</v>
      </c>
      <c r="L21" s="59">
        <f>J21+K21</f>
        <v>20.099999999999998</v>
      </c>
      <c r="M21" s="129"/>
    </row>
    <row r="22" spans="1:13" ht="21" customHeight="1">
      <c r="A22" s="166" t="s">
        <v>798</v>
      </c>
      <c r="B22" s="166"/>
      <c r="C22" s="30"/>
      <c r="D22" s="30"/>
      <c r="E22" s="30"/>
      <c r="F22" s="30"/>
      <c r="G22" s="30"/>
      <c r="H22" s="30"/>
      <c r="I22" s="30">
        <f>SUM(I5:I21)</f>
        <v>188</v>
      </c>
      <c r="J22" s="30">
        <f>SUM(J5:J21)</f>
        <v>0</v>
      </c>
      <c r="K22" s="30">
        <f>SUM(K5:K21)</f>
        <v>377.88</v>
      </c>
      <c r="L22" s="59">
        <f>SUM(L5:L21)</f>
        <v>377.88</v>
      </c>
      <c r="M22" s="129"/>
    </row>
    <row r="23" spans="1:13" ht="25.5">
      <c r="A23" s="130" t="s">
        <v>461</v>
      </c>
      <c r="B23" s="131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61"/>
    </row>
    <row r="24" spans="1:13" ht="19.5" customHeight="1">
      <c r="A24" s="161" t="s">
        <v>793</v>
      </c>
      <c r="B24" s="161"/>
      <c r="C24" s="34"/>
      <c r="D24" s="35"/>
      <c r="E24" s="35"/>
      <c r="F24" s="160" t="s">
        <v>1108</v>
      </c>
      <c r="G24" s="161"/>
      <c r="H24" s="161"/>
      <c r="I24" s="161"/>
      <c r="J24" s="58"/>
      <c r="K24" s="162"/>
      <c r="L24" s="162"/>
      <c r="M24" s="162"/>
    </row>
    <row r="25" spans="1:13" ht="19.5" customHeight="1">
      <c r="A25" s="157" t="s">
        <v>475</v>
      </c>
      <c r="B25" s="166" t="s">
        <v>436</v>
      </c>
      <c r="C25" s="157" t="s">
        <v>464</v>
      </c>
      <c r="D25" s="166" t="s">
        <v>437</v>
      </c>
      <c r="E25" s="166"/>
      <c r="F25" s="166" t="s">
        <v>438</v>
      </c>
      <c r="G25" s="166"/>
      <c r="H25" s="166" t="s">
        <v>439</v>
      </c>
      <c r="I25" s="166"/>
      <c r="J25" s="123" t="s">
        <v>440</v>
      </c>
      <c r="K25" s="123"/>
      <c r="L25" s="123"/>
      <c r="M25" s="166" t="s">
        <v>441</v>
      </c>
    </row>
    <row r="26" spans="1:13" ht="19.5" customHeight="1">
      <c r="A26" s="159"/>
      <c r="B26" s="166"/>
      <c r="C26" s="159"/>
      <c r="D26" s="30" t="s">
        <v>794</v>
      </c>
      <c r="E26" s="30" t="s">
        <v>795</v>
      </c>
      <c r="F26" s="30" t="s">
        <v>794</v>
      </c>
      <c r="G26" s="30" t="s">
        <v>795</v>
      </c>
      <c r="H26" s="30" t="s">
        <v>794</v>
      </c>
      <c r="I26" s="30" t="s">
        <v>795</v>
      </c>
      <c r="J26" s="59" t="s">
        <v>796</v>
      </c>
      <c r="K26" s="59" t="s">
        <v>797</v>
      </c>
      <c r="L26" s="59" t="s">
        <v>798</v>
      </c>
      <c r="M26" s="166"/>
    </row>
    <row r="27" spans="1:13" ht="19.5" customHeight="1">
      <c r="A27" s="36" t="s">
        <v>476</v>
      </c>
      <c r="B27" s="32" t="s">
        <v>491</v>
      </c>
      <c r="C27" s="32"/>
      <c r="D27" s="32"/>
      <c r="E27" s="32">
        <v>720</v>
      </c>
      <c r="F27" s="32"/>
      <c r="G27" s="32">
        <v>772</v>
      </c>
      <c r="H27" s="6">
        <f>F27-D27</f>
        <v>0</v>
      </c>
      <c r="I27" s="6">
        <f>G27-E27</f>
        <v>52</v>
      </c>
      <c r="J27" s="55">
        <f>H27*0.589</f>
        <v>0</v>
      </c>
      <c r="K27" s="55">
        <f>I27*2.01</f>
        <v>104.51999999999998</v>
      </c>
      <c r="L27" s="59">
        <f>J27+K27</f>
        <v>104.51999999999998</v>
      </c>
      <c r="M27" s="129" t="s">
        <v>1169</v>
      </c>
    </row>
    <row r="28" spans="1:13" ht="19.5" customHeight="1">
      <c r="A28" s="36" t="s">
        <v>477</v>
      </c>
      <c r="B28" s="32" t="s">
        <v>492</v>
      </c>
      <c r="C28" s="32"/>
      <c r="D28" s="32"/>
      <c r="E28" s="82" t="s">
        <v>80</v>
      </c>
      <c r="F28" s="32"/>
      <c r="G28" s="82" t="s">
        <v>80</v>
      </c>
      <c r="H28" s="6"/>
      <c r="I28" s="6"/>
      <c r="J28" s="55"/>
      <c r="K28" s="55"/>
      <c r="L28" s="59"/>
      <c r="M28" s="129"/>
    </row>
    <row r="29" spans="1:13" ht="19.5" customHeight="1">
      <c r="A29" s="36" t="s">
        <v>478</v>
      </c>
      <c r="B29" s="32" t="s">
        <v>493</v>
      </c>
      <c r="C29" s="32"/>
      <c r="D29" s="32"/>
      <c r="E29" s="32">
        <v>527</v>
      </c>
      <c r="F29" s="32"/>
      <c r="G29" s="32">
        <v>546</v>
      </c>
      <c r="H29" s="6">
        <f>F29-D29</f>
        <v>0</v>
      </c>
      <c r="I29" s="6">
        <f>G29-E29</f>
        <v>19</v>
      </c>
      <c r="J29" s="55">
        <f>H29*0.589</f>
        <v>0</v>
      </c>
      <c r="K29" s="55">
        <f>I29*2.01</f>
        <v>38.19</v>
      </c>
      <c r="L29" s="59">
        <f>J29+K29</f>
        <v>38.19</v>
      </c>
      <c r="M29" s="129"/>
    </row>
    <row r="30" spans="1:13" ht="19.5" customHeight="1">
      <c r="A30" s="36" t="s">
        <v>479</v>
      </c>
      <c r="B30" s="32" t="s">
        <v>494</v>
      </c>
      <c r="C30" s="32"/>
      <c r="D30" s="32"/>
      <c r="E30" s="82" t="s">
        <v>557</v>
      </c>
      <c r="F30" s="32"/>
      <c r="G30" s="82" t="s">
        <v>557</v>
      </c>
      <c r="H30" s="6"/>
      <c r="I30" s="6">
        <v>36</v>
      </c>
      <c r="J30" s="55">
        <f>H30*0.589</f>
        <v>0</v>
      </c>
      <c r="K30" s="55">
        <f>I30*2.01</f>
        <v>72.35999999999999</v>
      </c>
      <c r="L30" s="59">
        <f>J30+K30</f>
        <v>72.35999999999999</v>
      </c>
      <c r="M30" s="129"/>
    </row>
    <row r="31" spans="1:13" ht="19.5" customHeight="1">
      <c r="A31" s="36" t="s">
        <v>480</v>
      </c>
      <c r="B31" s="32" t="s">
        <v>495</v>
      </c>
      <c r="C31" s="32"/>
      <c r="D31" s="32"/>
      <c r="E31" s="32">
        <v>794</v>
      </c>
      <c r="F31" s="32"/>
      <c r="G31" s="32">
        <v>855</v>
      </c>
      <c r="H31" s="6">
        <f>F31-D31</f>
        <v>0</v>
      </c>
      <c r="I31" s="6">
        <f>G31-E31</f>
        <v>61</v>
      </c>
      <c r="J31" s="55">
        <f>H31*0.589</f>
        <v>0</v>
      </c>
      <c r="K31" s="55">
        <f>I31*2.01</f>
        <v>122.60999999999999</v>
      </c>
      <c r="L31" s="59">
        <f>J31+K31</f>
        <v>122.60999999999999</v>
      </c>
      <c r="M31" s="129"/>
    </row>
    <row r="32" spans="1:13" ht="19.5" customHeight="1">
      <c r="A32" s="36" t="s">
        <v>481</v>
      </c>
      <c r="B32" s="32" t="s">
        <v>496</v>
      </c>
      <c r="C32" s="32"/>
      <c r="D32" s="36"/>
      <c r="E32" s="32">
        <v>982</v>
      </c>
      <c r="F32" s="36"/>
      <c r="G32" s="32">
        <v>1047</v>
      </c>
      <c r="H32" s="6">
        <f>F32-D32</f>
        <v>0</v>
      </c>
      <c r="I32" s="6">
        <f>G32-E32</f>
        <v>65</v>
      </c>
      <c r="J32" s="55">
        <f>H32*0.589</f>
        <v>0</v>
      </c>
      <c r="K32" s="55">
        <f>I32*2.01</f>
        <v>130.64999999999998</v>
      </c>
      <c r="L32" s="59">
        <f>J32+K32</f>
        <v>130.64999999999998</v>
      </c>
      <c r="M32" s="129"/>
    </row>
    <row r="33" spans="1:13" ht="19.5" customHeight="1">
      <c r="A33" s="36" t="s">
        <v>482</v>
      </c>
      <c r="B33" s="32" t="s">
        <v>497</v>
      </c>
      <c r="C33" s="32"/>
      <c r="D33" s="36"/>
      <c r="E33" s="82" t="s">
        <v>80</v>
      </c>
      <c r="F33" s="36"/>
      <c r="G33" s="82" t="s">
        <v>80</v>
      </c>
      <c r="H33" s="6"/>
      <c r="I33" s="6"/>
      <c r="J33" s="55"/>
      <c r="K33" s="55"/>
      <c r="L33" s="59"/>
      <c r="M33" s="129"/>
    </row>
    <row r="34" spans="1:13" ht="19.5" customHeight="1">
      <c r="A34" s="132" t="s">
        <v>498</v>
      </c>
      <c r="B34" s="157" t="s">
        <v>474</v>
      </c>
      <c r="C34" s="32" t="s">
        <v>471</v>
      </c>
      <c r="D34" s="32"/>
      <c r="E34" s="32">
        <v>757</v>
      </c>
      <c r="F34" s="32"/>
      <c r="G34" s="32">
        <v>769</v>
      </c>
      <c r="H34" s="30"/>
      <c r="I34" s="6">
        <f aca="true" t="shared" si="1" ref="I34:I40">G34-E34</f>
        <v>12</v>
      </c>
      <c r="J34" s="55"/>
      <c r="K34" s="55">
        <f aca="true" t="shared" si="2" ref="K34:K40">I34*2.01</f>
        <v>24.119999999999997</v>
      </c>
      <c r="L34" s="139">
        <f>K34+K35+K36+K37</f>
        <v>38.18999999999999</v>
      </c>
      <c r="M34" s="129"/>
    </row>
    <row r="35" spans="1:13" ht="19.5" customHeight="1">
      <c r="A35" s="133"/>
      <c r="B35" s="158"/>
      <c r="C35" s="32" t="s">
        <v>462</v>
      </c>
      <c r="D35" s="32"/>
      <c r="E35" s="32">
        <v>290</v>
      </c>
      <c r="F35" s="32"/>
      <c r="G35" s="32">
        <v>296</v>
      </c>
      <c r="H35" s="30"/>
      <c r="I35" s="6">
        <f t="shared" si="1"/>
        <v>6</v>
      </c>
      <c r="J35" s="55"/>
      <c r="K35" s="55">
        <f t="shared" si="2"/>
        <v>12.059999999999999</v>
      </c>
      <c r="L35" s="140"/>
      <c r="M35" s="129"/>
    </row>
    <row r="36" spans="1:13" ht="19.5" customHeight="1">
      <c r="A36" s="133"/>
      <c r="B36" s="158"/>
      <c r="C36" s="32" t="s">
        <v>219</v>
      </c>
      <c r="D36" s="32"/>
      <c r="E36" s="32">
        <v>114</v>
      </c>
      <c r="F36" s="32"/>
      <c r="G36" s="32">
        <v>114</v>
      </c>
      <c r="H36" s="30"/>
      <c r="I36" s="6">
        <f t="shared" si="1"/>
        <v>0</v>
      </c>
      <c r="J36" s="55"/>
      <c r="K36" s="55">
        <f t="shared" si="2"/>
        <v>0</v>
      </c>
      <c r="L36" s="140"/>
      <c r="M36" s="129"/>
    </row>
    <row r="37" spans="1:13" ht="19.5" customHeight="1">
      <c r="A37" s="134"/>
      <c r="B37" s="159"/>
      <c r="C37" s="32" t="s">
        <v>463</v>
      </c>
      <c r="D37" s="32"/>
      <c r="E37" s="32">
        <v>3710</v>
      </c>
      <c r="F37" s="32"/>
      <c r="G37" s="32">
        <v>3711</v>
      </c>
      <c r="H37" s="30"/>
      <c r="I37" s="6">
        <f t="shared" si="1"/>
        <v>1</v>
      </c>
      <c r="J37" s="55"/>
      <c r="K37" s="55">
        <f t="shared" si="2"/>
        <v>2.01</v>
      </c>
      <c r="L37" s="120"/>
      <c r="M37" s="129"/>
    </row>
    <row r="38" spans="1:13" ht="19.5" customHeight="1">
      <c r="A38" s="36" t="s">
        <v>483</v>
      </c>
      <c r="B38" s="32" t="s">
        <v>499</v>
      </c>
      <c r="C38" s="32"/>
      <c r="D38" s="32">
        <v>1192</v>
      </c>
      <c r="E38" s="32">
        <v>1580</v>
      </c>
      <c r="F38" s="32">
        <v>1192</v>
      </c>
      <c r="G38" s="32">
        <v>1580</v>
      </c>
      <c r="H38" s="6">
        <f>F38-D38</f>
        <v>0</v>
      </c>
      <c r="I38" s="6">
        <f t="shared" si="1"/>
        <v>0</v>
      </c>
      <c r="J38" s="55">
        <f>H38*0.589</f>
        <v>0</v>
      </c>
      <c r="K38" s="55">
        <f t="shared" si="2"/>
        <v>0</v>
      </c>
      <c r="L38" s="59">
        <f>J38+K38</f>
        <v>0</v>
      </c>
      <c r="M38" s="129"/>
    </row>
    <row r="39" spans="1:13" ht="19.5" customHeight="1">
      <c r="A39" s="36" t="s">
        <v>484</v>
      </c>
      <c r="B39" s="32" t="s">
        <v>975</v>
      </c>
      <c r="C39" s="32"/>
      <c r="D39" s="32">
        <v>4941</v>
      </c>
      <c r="E39" s="32">
        <v>2939</v>
      </c>
      <c r="F39" s="32">
        <v>4941</v>
      </c>
      <c r="G39" s="32">
        <v>2939</v>
      </c>
      <c r="H39" s="6">
        <f>F39-D39</f>
        <v>0</v>
      </c>
      <c r="I39" s="6">
        <f t="shared" si="1"/>
        <v>0</v>
      </c>
      <c r="J39" s="55">
        <f>H39*0.589</f>
        <v>0</v>
      </c>
      <c r="K39" s="55">
        <f t="shared" si="2"/>
        <v>0</v>
      </c>
      <c r="L39" s="59">
        <f>J39+K39</f>
        <v>0</v>
      </c>
      <c r="M39" s="129"/>
    </row>
    <row r="40" spans="1:13" ht="19.5" customHeight="1">
      <c r="A40" s="36" t="s">
        <v>523</v>
      </c>
      <c r="B40" s="32" t="s">
        <v>522</v>
      </c>
      <c r="C40" s="32" t="s">
        <v>470</v>
      </c>
      <c r="D40" s="32"/>
      <c r="E40" s="32">
        <v>435</v>
      </c>
      <c r="F40" s="32" t="s">
        <v>557</v>
      </c>
      <c r="G40" s="32">
        <v>485</v>
      </c>
      <c r="H40" s="6">
        <v>120</v>
      </c>
      <c r="I40" s="6">
        <f t="shared" si="1"/>
        <v>50</v>
      </c>
      <c r="J40" s="55">
        <f>H40*0.589</f>
        <v>70.67999999999999</v>
      </c>
      <c r="K40" s="55">
        <f t="shared" si="2"/>
        <v>100.49999999999999</v>
      </c>
      <c r="L40" s="59">
        <f>J40+K40</f>
        <v>171.17999999999998</v>
      </c>
      <c r="M40" s="129"/>
    </row>
    <row r="41" spans="1:13" ht="19.5" customHeight="1">
      <c r="A41" s="36" t="s">
        <v>524</v>
      </c>
      <c r="B41" s="32" t="s">
        <v>1381</v>
      </c>
      <c r="C41" s="32"/>
      <c r="D41" s="32"/>
      <c r="E41" s="82" t="s">
        <v>80</v>
      </c>
      <c r="F41" s="32"/>
      <c r="G41" s="82" t="s">
        <v>80</v>
      </c>
      <c r="H41" s="30"/>
      <c r="I41" s="2"/>
      <c r="J41" s="55"/>
      <c r="K41" s="54"/>
      <c r="L41" s="59"/>
      <c r="M41" s="129"/>
    </row>
    <row r="42" spans="1:13" ht="19.5" customHeight="1">
      <c r="A42" s="132" t="s">
        <v>976</v>
      </c>
      <c r="B42" s="157" t="s">
        <v>485</v>
      </c>
      <c r="C42" s="32" t="s">
        <v>446</v>
      </c>
      <c r="D42" s="32"/>
      <c r="E42" s="32">
        <v>1335</v>
      </c>
      <c r="F42" s="32"/>
      <c r="G42" s="32">
        <v>1396</v>
      </c>
      <c r="H42" s="30"/>
      <c r="I42" s="6">
        <f>G42-E42</f>
        <v>61</v>
      </c>
      <c r="J42" s="55"/>
      <c r="K42" s="55">
        <f>I42*2.01</f>
        <v>122.60999999999999</v>
      </c>
      <c r="L42" s="139">
        <f>(I42+I43+I44+I45)*2.01</f>
        <v>164.82</v>
      </c>
      <c r="M42" s="129"/>
    </row>
    <row r="43" spans="1:13" ht="19.5" customHeight="1">
      <c r="A43" s="133"/>
      <c r="B43" s="158"/>
      <c r="C43" s="32" t="s">
        <v>206</v>
      </c>
      <c r="D43" s="32"/>
      <c r="E43" s="32">
        <v>370</v>
      </c>
      <c r="F43" s="32"/>
      <c r="G43" s="32">
        <v>385</v>
      </c>
      <c r="H43" s="30"/>
      <c r="I43" s="6">
        <f>G43-E43</f>
        <v>15</v>
      </c>
      <c r="J43" s="55"/>
      <c r="K43" s="55">
        <f>I43*2.01</f>
        <v>30.15</v>
      </c>
      <c r="L43" s="140"/>
      <c r="M43" s="129"/>
    </row>
    <row r="44" spans="1:14" ht="19.5" customHeight="1">
      <c r="A44" s="133"/>
      <c r="B44" s="158"/>
      <c r="C44" s="32" t="s">
        <v>219</v>
      </c>
      <c r="D44" s="32"/>
      <c r="E44" s="32">
        <v>105</v>
      </c>
      <c r="F44" s="32"/>
      <c r="G44" s="32">
        <v>111</v>
      </c>
      <c r="H44" s="30"/>
      <c r="I44" s="6">
        <f>G44-E44</f>
        <v>6</v>
      </c>
      <c r="J44" s="55"/>
      <c r="K44" s="55">
        <f>I44*2.01</f>
        <v>12.059999999999999</v>
      </c>
      <c r="L44" s="140"/>
      <c r="M44" s="129"/>
      <c r="N44" s="28"/>
    </row>
    <row r="45" spans="1:13" ht="19.5" customHeight="1">
      <c r="A45" s="134"/>
      <c r="B45" s="159"/>
      <c r="C45" s="32" t="s">
        <v>463</v>
      </c>
      <c r="D45" s="30"/>
      <c r="E45" s="32">
        <v>4</v>
      </c>
      <c r="F45" s="30"/>
      <c r="G45" s="32">
        <v>4</v>
      </c>
      <c r="H45" s="32"/>
      <c r="I45" s="6">
        <f>G45-E45</f>
        <v>0</v>
      </c>
      <c r="J45" s="55"/>
      <c r="K45" s="55">
        <f>I45*2.01</f>
        <v>0</v>
      </c>
      <c r="L45" s="120"/>
      <c r="M45" s="129"/>
    </row>
    <row r="46" spans="1:13" ht="19.5" customHeight="1">
      <c r="A46" s="166" t="s">
        <v>798</v>
      </c>
      <c r="B46" s="166"/>
      <c r="C46" s="30"/>
      <c r="D46" s="30"/>
      <c r="E46" s="30"/>
      <c r="F46" s="30"/>
      <c r="G46" s="30"/>
      <c r="H46" s="30"/>
      <c r="I46" s="30">
        <f>SUM(I29:I45)</f>
        <v>332</v>
      </c>
      <c r="J46" s="30">
        <f>SUM(J29:J45)</f>
        <v>70.67999999999999</v>
      </c>
      <c r="K46" s="30">
        <f>SUM(K29:K45)</f>
        <v>667.3199999999998</v>
      </c>
      <c r="L46" s="59">
        <f>SUM(L29:L45)</f>
        <v>738</v>
      </c>
      <c r="M46" s="129"/>
    </row>
    <row r="47" spans="1:13" ht="25.5">
      <c r="A47" s="148" t="s">
        <v>461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/>
    </row>
    <row r="48" spans="1:13" ht="18" customHeight="1">
      <c r="A48" s="150" t="s">
        <v>793</v>
      </c>
      <c r="B48" s="150"/>
      <c r="C48" s="1"/>
      <c r="F48" s="160" t="s">
        <v>1108</v>
      </c>
      <c r="G48" s="161"/>
      <c r="H48" s="161"/>
      <c r="I48" s="161"/>
      <c r="K48" s="151"/>
      <c r="L48" s="151"/>
      <c r="M48" s="151"/>
    </row>
    <row r="49" spans="1:13" ht="18" customHeight="1">
      <c r="A49" s="146" t="s">
        <v>435</v>
      </c>
      <c r="B49" s="142" t="s">
        <v>436</v>
      </c>
      <c r="C49" s="143" t="s">
        <v>464</v>
      </c>
      <c r="D49" s="142" t="s">
        <v>437</v>
      </c>
      <c r="E49" s="142"/>
      <c r="F49" s="142" t="s">
        <v>438</v>
      </c>
      <c r="G49" s="142"/>
      <c r="H49" s="142" t="s">
        <v>439</v>
      </c>
      <c r="I49" s="142"/>
      <c r="J49" s="141" t="s">
        <v>440</v>
      </c>
      <c r="K49" s="141"/>
      <c r="L49" s="141"/>
      <c r="M49" s="142" t="s">
        <v>441</v>
      </c>
    </row>
    <row r="50" spans="1:13" ht="18" customHeight="1">
      <c r="A50" s="146"/>
      <c r="B50" s="142"/>
      <c r="C50" s="145"/>
      <c r="D50" s="2" t="s">
        <v>794</v>
      </c>
      <c r="E50" s="2" t="s">
        <v>795</v>
      </c>
      <c r="F50" s="2" t="s">
        <v>794</v>
      </c>
      <c r="G50" s="2" t="s">
        <v>795</v>
      </c>
      <c r="H50" s="2" t="s">
        <v>794</v>
      </c>
      <c r="I50" s="2" t="s">
        <v>795</v>
      </c>
      <c r="J50" s="54" t="s">
        <v>796</v>
      </c>
      <c r="K50" s="54" t="s">
        <v>797</v>
      </c>
      <c r="L50" s="54" t="s">
        <v>798</v>
      </c>
      <c r="M50" s="142"/>
    </row>
    <row r="51" spans="1:13" ht="18" customHeight="1">
      <c r="A51" s="36" t="s">
        <v>818</v>
      </c>
      <c r="B51" s="112" t="s">
        <v>1386</v>
      </c>
      <c r="C51" s="32"/>
      <c r="D51" s="32">
        <v>8286</v>
      </c>
      <c r="E51" s="32">
        <v>6729</v>
      </c>
      <c r="F51" s="32">
        <v>8501</v>
      </c>
      <c r="G51" s="32">
        <v>6740</v>
      </c>
      <c r="H51" s="6">
        <f>F51-D51</f>
        <v>215</v>
      </c>
      <c r="I51" s="6">
        <f>G51-E51</f>
        <v>11</v>
      </c>
      <c r="J51" s="55">
        <f>H51*0.589</f>
        <v>126.63499999999999</v>
      </c>
      <c r="K51" s="55">
        <f>I51*2.01</f>
        <v>22.11</v>
      </c>
      <c r="L51" s="59">
        <f>J51+K51</f>
        <v>148.745</v>
      </c>
      <c r="M51" s="157" t="s">
        <v>1169</v>
      </c>
    </row>
    <row r="52" spans="1:13" ht="18" customHeight="1">
      <c r="A52" s="132" t="s">
        <v>175</v>
      </c>
      <c r="B52" s="157" t="s">
        <v>977</v>
      </c>
      <c r="C52" s="32" t="s">
        <v>446</v>
      </c>
      <c r="D52" s="30"/>
      <c r="E52" s="32">
        <v>1058</v>
      </c>
      <c r="F52" s="30"/>
      <c r="G52" s="32">
        <v>1102</v>
      </c>
      <c r="H52" s="30"/>
      <c r="I52" s="6">
        <f>G52-E52</f>
        <v>44</v>
      </c>
      <c r="J52" s="55"/>
      <c r="K52" s="55">
        <f>I52*2.01</f>
        <v>88.44</v>
      </c>
      <c r="L52" s="139">
        <f>K52+K54</f>
        <v>88.44</v>
      </c>
      <c r="M52" s="158"/>
    </row>
    <row r="53" spans="1:13" ht="18" customHeight="1">
      <c r="A53" s="164"/>
      <c r="B53" s="158"/>
      <c r="C53" s="32" t="s">
        <v>206</v>
      </c>
      <c r="D53" s="30"/>
      <c r="E53" s="82" t="s">
        <v>776</v>
      </c>
      <c r="F53" s="30"/>
      <c r="G53" s="82" t="s">
        <v>776</v>
      </c>
      <c r="H53" s="32"/>
      <c r="I53" s="2"/>
      <c r="J53" s="55"/>
      <c r="K53" s="54"/>
      <c r="L53" s="140"/>
      <c r="M53" s="158"/>
    </row>
    <row r="54" spans="1:13" ht="18" customHeight="1">
      <c r="A54" s="165"/>
      <c r="B54" s="159"/>
      <c r="C54" s="32" t="s">
        <v>207</v>
      </c>
      <c r="D54" s="30"/>
      <c r="E54" s="32">
        <v>17</v>
      </c>
      <c r="F54" s="30"/>
      <c r="G54" s="32">
        <v>17</v>
      </c>
      <c r="H54" s="32"/>
      <c r="I54" s="6">
        <f>G54-E54</f>
        <v>0</v>
      </c>
      <c r="J54" s="55"/>
      <c r="K54" s="55">
        <f>I54*2.01</f>
        <v>0</v>
      </c>
      <c r="L54" s="120"/>
      <c r="M54" s="158"/>
    </row>
    <row r="55" spans="1:13" ht="18" customHeight="1">
      <c r="A55" s="132" t="s">
        <v>978</v>
      </c>
      <c r="B55" s="157" t="s">
        <v>979</v>
      </c>
      <c r="C55" s="32" t="s">
        <v>446</v>
      </c>
      <c r="D55" s="30"/>
      <c r="E55" s="32">
        <v>1784</v>
      </c>
      <c r="F55" s="30"/>
      <c r="G55" s="32">
        <v>1821</v>
      </c>
      <c r="H55" s="32"/>
      <c r="I55" s="6">
        <f aca="true" t="shared" si="3" ref="H55:I58">G55-E55</f>
        <v>37</v>
      </c>
      <c r="J55" s="55"/>
      <c r="K55" s="55">
        <f>I55*2.01</f>
        <v>74.36999999999999</v>
      </c>
      <c r="L55" s="139">
        <f>(I55+I56+I57)*2.01</f>
        <v>116.57999999999998</v>
      </c>
      <c r="M55" s="158"/>
    </row>
    <row r="56" spans="1:13" ht="18" customHeight="1">
      <c r="A56" s="127"/>
      <c r="B56" s="158"/>
      <c r="C56" s="32" t="s">
        <v>206</v>
      </c>
      <c r="D56" s="30"/>
      <c r="E56" s="32">
        <v>234</v>
      </c>
      <c r="F56" s="30"/>
      <c r="G56" s="32">
        <v>255</v>
      </c>
      <c r="H56" s="32"/>
      <c r="I56" s="6">
        <f t="shared" si="3"/>
        <v>21</v>
      </c>
      <c r="J56" s="55"/>
      <c r="K56" s="55">
        <f>I56*2.01</f>
        <v>42.209999999999994</v>
      </c>
      <c r="L56" s="140"/>
      <c r="M56" s="158"/>
    </row>
    <row r="57" spans="1:13" ht="18" customHeight="1">
      <c r="A57" s="128"/>
      <c r="B57" s="159"/>
      <c r="C57" s="32" t="s">
        <v>207</v>
      </c>
      <c r="D57" s="30"/>
      <c r="E57" s="32">
        <v>46</v>
      </c>
      <c r="F57" s="30"/>
      <c r="G57" s="32">
        <v>46</v>
      </c>
      <c r="H57" s="32"/>
      <c r="I57" s="6">
        <f t="shared" si="3"/>
        <v>0</v>
      </c>
      <c r="J57" s="55"/>
      <c r="K57" s="55">
        <f>I57*2.01</f>
        <v>0</v>
      </c>
      <c r="L57" s="120"/>
      <c r="M57" s="158"/>
    </row>
    <row r="58" spans="1:13" ht="18" customHeight="1">
      <c r="A58" s="36" t="s">
        <v>500</v>
      </c>
      <c r="B58" s="32" t="s">
        <v>980</v>
      </c>
      <c r="C58" s="32"/>
      <c r="D58" s="30"/>
      <c r="E58" s="32">
        <v>162</v>
      </c>
      <c r="F58" s="30"/>
      <c r="G58" s="32">
        <v>186</v>
      </c>
      <c r="H58" s="6">
        <f t="shared" si="3"/>
        <v>0</v>
      </c>
      <c r="I58" s="6">
        <f t="shared" si="3"/>
        <v>24</v>
      </c>
      <c r="J58" s="55">
        <f aca="true" t="shared" si="4" ref="J58:J63">H58*0.589</f>
        <v>0</v>
      </c>
      <c r="K58" s="55">
        <f aca="true" t="shared" si="5" ref="K58:K71">I58*2.01</f>
        <v>48.239999999999995</v>
      </c>
      <c r="L58" s="59">
        <f aca="true" t="shared" si="6" ref="L58:L63">J58+K58</f>
        <v>48.239999999999995</v>
      </c>
      <c r="M58" s="158"/>
    </row>
    <row r="59" spans="1:13" ht="18" customHeight="1">
      <c r="A59" s="36" t="s">
        <v>501</v>
      </c>
      <c r="B59" s="32" t="s">
        <v>981</v>
      </c>
      <c r="C59" s="32"/>
      <c r="D59" s="30"/>
      <c r="E59" s="82" t="s">
        <v>557</v>
      </c>
      <c r="F59" s="30"/>
      <c r="G59" s="82" t="s">
        <v>557</v>
      </c>
      <c r="H59" s="32"/>
      <c r="I59" s="2">
        <v>36</v>
      </c>
      <c r="J59" s="55">
        <f t="shared" si="4"/>
        <v>0</v>
      </c>
      <c r="K59" s="55">
        <f t="shared" si="5"/>
        <v>72.35999999999999</v>
      </c>
      <c r="L59" s="59">
        <f t="shared" si="6"/>
        <v>72.35999999999999</v>
      </c>
      <c r="M59" s="158"/>
    </row>
    <row r="60" spans="1:13" ht="18" customHeight="1">
      <c r="A60" s="36" t="s">
        <v>822</v>
      </c>
      <c r="B60" s="32" t="s">
        <v>982</v>
      </c>
      <c r="C60" s="32"/>
      <c r="D60" s="30"/>
      <c r="E60" s="32">
        <v>2674</v>
      </c>
      <c r="F60" s="30"/>
      <c r="G60" s="32">
        <v>2674</v>
      </c>
      <c r="H60" s="32"/>
      <c r="I60" s="2"/>
      <c r="J60" s="55">
        <f t="shared" si="4"/>
        <v>0</v>
      </c>
      <c r="K60" s="55">
        <f t="shared" si="5"/>
        <v>0</v>
      </c>
      <c r="L60" s="59">
        <f t="shared" si="6"/>
        <v>0</v>
      </c>
      <c r="M60" s="158"/>
    </row>
    <row r="61" spans="1:13" ht="18" customHeight="1">
      <c r="A61" s="36" t="s">
        <v>823</v>
      </c>
      <c r="B61" s="32" t="s">
        <v>983</v>
      </c>
      <c r="C61" s="32"/>
      <c r="D61" s="30"/>
      <c r="E61" s="82" t="s">
        <v>557</v>
      </c>
      <c r="F61" s="30"/>
      <c r="G61" s="82" t="s">
        <v>557</v>
      </c>
      <c r="H61" s="30"/>
      <c r="I61" s="2">
        <v>36</v>
      </c>
      <c r="J61" s="55">
        <f t="shared" si="4"/>
        <v>0</v>
      </c>
      <c r="K61" s="55">
        <f t="shared" si="5"/>
        <v>72.35999999999999</v>
      </c>
      <c r="L61" s="59">
        <f t="shared" si="6"/>
        <v>72.35999999999999</v>
      </c>
      <c r="M61" s="158"/>
    </row>
    <row r="62" spans="1:13" ht="18" customHeight="1">
      <c r="A62" s="36" t="s">
        <v>824</v>
      </c>
      <c r="B62" s="32" t="s">
        <v>984</v>
      </c>
      <c r="C62" s="32"/>
      <c r="D62" s="30"/>
      <c r="E62" s="32">
        <v>2405</v>
      </c>
      <c r="F62" s="30"/>
      <c r="G62" s="32">
        <v>2433</v>
      </c>
      <c r="H62" s="30"/>
      <c r="I62" s="6">
        <f aca="true" t="shared" si="7" ref="I62:I67">G62-E62</f>
        <v>28</v>
      </c>
      <c r="J62" s="55">
        <f t="shared" si="4"/>
        <v>0</v>
      </c>
      <c r="K62" s="55">
        <f t="shared" si="5"/>
        <v>56.279999999999994</v>
      </c>
      <c r="L62" s="59">
        <f t="shared" si="6"/>
        <v>56.279999999999994</v>
      </c>
      <c r="M62" s="158"/>
    </row>
    <row r="63" spans="1:13" ht="18" customHeight="1">
      <c r="A63" s="36" t="s">
        <v>825</v>
      </c>
      <c r="B63" s="32" t="s">
        <v>985</v>
      </c>
      <c r="C63" s="32"/>
      <c r="D63" s="30"/>
      <c r="E63" s="32">
        <v>4251</v>
      </c>
      <c r="F63" s="30"/>
      <c r="G63" s="32">
        <v>4279</v>
      </c>
      <c r="H63" s="30"/>
      <c r="I63" s="6">
        <f t="shared" si="7"/>
        <v>28</v>
      </c>
      <c r="J63" s="55">
        <f t="shared" si="4"/>
        <v>0</v>
      </c>
      <c r="K63" s="55">
        <f t="shared" si="5"/>
        <v>56.279999999999994</v>
      </c>
      <c r="L63" s="59">
        <f t="shared" si="6"/>
        <v>56.279999999999994</v>
      </c>
      <c r="M63" s="158"/>
    </row>
    <row r="64" spans="1:13" ht="18" customHeight="1">
      <c r="A64" s="132" t="s">
        <v>502</v>
      </c>
      <c r="B64" s="157" t="s">
        <v>986</v>
      </c>
      <c r="C64" s="37" t="s">
        <v>471</v>
      </c>
      <c r="D64" s="32"/>
      <c r="E64" s="32">
        <v>1495</v>
      </c>
      <c r="F64" s="32"/>
      <c r="G64" s="32">
        <v>1505</v>
      </c>
      <c r="H64" s="30"/>
      <c r="I64" s="6">
        <f t="shared" si="7"/>
        <v>10</v>
      </c>
      <c r="J64" s="55"/>
      <c r="K64" s="55">
        <f t="shared" si="5"/>
        <v>20.099999999999998</v>
      </c>
      <c r="L64" s="139">
        <f>(I64+I65+I66+I67)*2.01</f>
        <v>98.49</v>
      </c>
      <c r="M64" s="158"/>
    </row>
    <row r="65" spans="1:13" ht="18" customHeight="1">
      <c r="A65" s="164"/>
      <c r="B65" s="158"/>
      <c r="C65" s="32" t="s">
        <v>446</v>
      </c>
      <c r="D65" s="32"/>
      <c r="E65" s="32">
        <v>229</v>
      </c>
      <c r="F65" s="32"/>
      <c r="G65" s="32">
        <v>238</v>
      </c>
      <c r="H65" s="30"/>
      <c r="I65" s="6">
        <f t="shared" si="7"/>
        <v>9</v>
      </c>
      <c r="J65" s="55"/>
      <c r="K65" s="55">
        <f t="shared" si="5"/>
        <v>18.089999999999996</v>
      </c>
      <c r="L65" s="140"/>
      <c r="M65" s="158"/>
    </row>
    <row r="66" spans="1:13" ht="18" customHeight="1">
      <c r="A66" s="164"/>
      <c r="B66" s="158"/>
      <c r="C66" s="32" t="s">
        <v>219</v>
      </c>
      <c r="D66" s="32"/>
      <c r="E66" s="32">
        <v>660</v>
      </c>
      <c r="F66" s="32"/>
      <c r="G66" s="32">
        <v>690</v>
      </c>
      <c r="H66" s="30"/>
      <c r="I66" s="6">
        <f t="shared" si="7"/>
        <v>30</v>
      </c>
      <c r="J66" s="55"/>
      <c r="K66" s="55">
        <f t="shared" si="5"/>
        <v>60.3</v>
      </c>
      <c r="L66" s="140"/>
      <c r="M66" s="158"/>
    </row>
    <row r="67" spans="1:13" ht="18" customHeight="1">
      <c r="A67" s="165"/>
      <c r="B67" s="159"/>
      <c r="C67" s="32" t="s">
        <v>216</v>
      </c>
      <c r="D67" s="32"/>
      <c r="E67" s="32">
        <v>32</v>
      </c>
      <c r="F67" s="32"/>
      <c r="G67" s="32">
        <v>32</v>
      </c>
      <c r="H67" s="30"/>
      <c r="I67" s="6">
        <f t="shared" si="7"/>
        <v>0</v>
      </c>
      <c r="J67" s="55"/>
      <c r="K67" s="55">
        <f t="shared" si="5"/>
        <v>0</v>
      </c>
      <c r="L67" s="120"/>
      <c r="M67" s="158"/>
    </row>
    <row r="68" spans="1:13" ht="18" customHeight="1">
      <c r="A68" s="132" t="s">
        <v>503</v>
      </c>
      <c r="B68" s="157" t="s">
        <v>987</v>
      </c>
      <c r="C68" s="32" t="s">
        <v>471</v>
      </c>
      <c r="D68" s="30"/>
      <c r="E68" s="32">
        <v>548</v>
      </c>
      <c r="F68" s="30"/>
      <c r="G68" s="32">
        <v>602</v>
      </c>
      <c r="H68" s="30"/>
      <c r="I68" s="6">
        <f>G68-E68</f>
        <v>54</v>
      </c>
      <c r="J68" s="55"/>
      <c r="K68" s="55">
        <f t="shared" si="5"/>
        <v>108.53999999999999</v>
      </c>
      <c r="L68" s="139">
        <f>(I68+I69+I70+I71)*2.01</f>
        <v>140.7</v>
      </c>
      <c r="M68" s="158"/>
    </row>
    <row r="69" spans="1:13" ht="18" customHeight="1">
      <c r="A69" s="127"/>
      <c r="B69" s="158"/>
      <c r="C69" s="32" t="s">
        <v>218</v>
      </c>
      <c r="D69" s="30"/>
      <c r="E69" s="32">
        <v>912</v>
      </c>
      <c r="F69" s="30"/>
      <c r="G69" s="32">
        <v>928</v>
      </c>
      <c r="H69" s="30"/>
      <c r="I69" s="6">
        <f>G69-E69</f>
        <v>16</v>
      </c>
      <c r="J69" s="55"/>
      <c r="K69" s="55">
        <f t="shared" si="5"/>
        <v>32.16</v>
      </c>
      <c r="L69" s="140"/>
      <c r="M69" s="158"/>
    </row>
    <row r="70" spans="1:13" ht="18" customHeight="1">
      <c r="A70" s="127"/>
      <c r="B70" s="158"/>
      <c r="C70" s="32" t="s">
        <v>207</v>
      </c>
      <c r="D70" s="30"/>
      <c r="E70" s="32">
        <v>11</v>
      </c>
      <c r="F70" s="30"/>
      <c r="G70" s="32">
        <v>11</v>
      </c>
      <c r="H70" s="30"/>
      <c r="I70" s="6">
        <f>G70-E70</f>
        <v>0</v>
      </c>
      <c r="J70" s="55"/>
      <c r="K70" s="55">
        <f t="shared" si="5"/>
        <v>0</v>
      </c>
      <c r="L70" s="140"/>
      <c r="M70" s="158"/>
    </row>
    <row r="71" spans="1:13" ht="18" customHeight="1">
      <c r="A71" s="128"/>
      <c r="B71" s="159"/>
      <c r="C71" s="32" t="s">
        <v>216</v>
      </c>
      <c r="D71" s="30"/>
      <c r="E71" s="32">
        <v>630</v>
      </c>
      <c r="F71" s="30"/>
      <c r="G71" s="32">
        <v>630</v>
      </c>
      <c r="H71" s="30"/>
      <c r="I71" s="6">
        <f>G71-E71</f>
        <v>0</v>
      </c>
      <c r="J71" s="55"/>
      <c r="K71" s="55">
        <f t="shared" si="5"/>
        <v>0</v>
      </c>
      <c r="L71" s="120"/>
      <c r="M71" s="158"/>
    </row>
    <row r="72" spans="1:13" ht="18" customHeight="1">
      <c r="A72" s="166" t="s">
        <v>798</v>
      </c>
      <c r="B72" s="166"/>
      <c r="C72" s="30"/>
      <c r="D72" s="30"/>
      <c r="E72" s="30"/>
      <c r="F72" s="30"/>
      <c r="G72" s="30"/>
      <c r="H72" s="30"/>
      <c r="I72" s="30"/>
      <c r="J72" s="59"/>
      <c r="K72" s="59">
        <f>SUM(K51:K71)</f>
        <v>771.8399999999999</v>
      </c>
      <c r="L72" s="59">
        <f>SUM(L51:L71)</f>
        <v>898.4749999999999</v>
      </c>
      <c r="M72" s="159"/>
    </row>
    <row r="73" spans="1:13" ht="25.5">
      <c r="A73" s="148" t="s">
        <v>540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50"/>
    </row>
    <row r="74" spans="1:13" ht="19.5" customHeight="1">
      <c r="A74" s="150" t="s">
        <v>793</v>
      </c>
      <c r="B74" s="150"/>
      <c r="C74" s="1"/>
      <c r="F74" s="160" t="s">
        <v>1108</v>
      </c>
      <c r="G74" s="161"/>
      <c r="H74" s="161"/>
      <c r="I74" s="161"/>
      <c r="K74" s="151"/>
      <c r="L74" s="151"/>
      <c r="M74" s="151"/>
    </row>
    <row r="75" spans="1:13" ht="19.5" customHeight="1">
      <c r="A75" s="146" t="s">
        <v>435</v>
      </c>
      <c r="B75" s="142" t="s">
        <v>436</v>
      </c>
      <c r="C75" s="143" t="s">
        <v>464</v>
      </c>
      <c r="D75" s="142" t="s">
        <v>437</v>
      </c>
      <c r="E75" s="142"/>
      <c r="F75" s="142" t="s">
        <v>438</v>
      </c>
      <c r="G75" s="142"/>
      <c r="H75" s="142" t="s">
        <v>439</v>
      </c>
      <c r="I75" s="142"/>
      <c r="J75" s="141" t="s">
        <v>440</v>
      </c>
      <c r="K75" s="141"/>
      <c r="L75" s="141"/>
      <c r="M75" s="142" t="s">
        <v>441</v>
      </c>
    </row>
    <row r="76" spans="1:13" ht="19.5" customHeight="1">
      <c r="A76" s="146"/>
      <c r="B76" s="142"/>
      <c r="C76" s="145"/>
      <c r="D76" s="2" t="s">
        <v>794</v>
      </c>
      <c r="E76" s="2" t="s">
        <v>795</v>
      </c>
      <c r="F76" s="2" t="s">
        <v>794</v>
      </c>
      <c r="G76" s="2" t="s">
        <v>795</v>
      </c>
      <c r="H76" s="2" t="s">
        <v>794</v>
      </c>
      <c r="I76" s="2" t="s">
        <v>795</v>
      </c>
      <c r="J76" s="54" t="s">
        <v>796</v>
      </c>
      <c r="K76" s="54" t="s">
        <v>797</v>
      </c>
      <c r="L76" s="54" t="s">
        <v>798</v>
      </c>
      <c r="M76" s="142"/>
    </row>
    <row r="77" spans="1:13" ht="19.5" customHeight="1">
      <c r="A77" s="4" t="s">
        <v>827</v>
      </c>
      <c r="B77" s="32" t="s">
        <v>445</v>
      </c>
      <c r="C77" s="32"/>
      <c r="D77" s="30"/>
      <c r="E77" s="30">
        <v>803</v>
      </c>
      <c r="F77" s="30"/>
      <c r="G77" s="30">
        <v>844</v>
      </c>
      <c r="H77" s="32"/>
      <c r="I77" s="6">
        <f>G77-E77</f>
        <v>41</v>
      </c>
      <c r="J77" s="55">
        <f>H77*0.589</f>
        <v>0</v>
      </c>
      <c r="K77" s="55">
        <f>I77*2.01</f>
        <v>82.41</v>
      </c>
      <c r="L77" s="59">
        <f>J77+K77</f>
        <v>82.41</v>
      </c>
      <c r="M77" s="143" t="s">
        <v>1169</v>
      </c>
    </row>
    <row r="78" spans="1:13" ht="19.5" customHeight="1">
      <c r="A78" s="4" t="s">
        <v>81</v>
      </c>
      <c r="B78" s="18" t="s">
        <v>1394</v>
      </c>
      <c r="C78" s="12"/>
      <c r="D78" s="2"/>
      <c r="E78" s="30">
        <v>311</v>
      </c>
      <c r="F78" s="2"/>
      <c r="G78" s="30">
        <v>328</v>
      </c>
      <c r="H78" s="12"/>
      <c r="I78" s="6">
        <f aca="true" t="shared" si="8" ref="I78:I93">G78-E78</f>
        <v>17</v>
      </c>
      <c r="J78" s="55">
        <f aca="true" t="shared" si="9" ref="J78:J94">H78*0.589</f>
        <v>0</v>
      </c>
      <c r="K78" s="55">
        <f aca="true" t="shared" si="10" ref="K78:K94">I78*2.01</f>
        <v>34.169999999999995</v>
      </c>
      <c r="L78" s="59">
        <f aca="true" t="shared" si="11" ref="L78:L94">J78+K78</f>
        <v>34.169999999999995</v>
      </c>
      <c r="M78" s="164"/>
    </row>
    <row r="79" spans="1:13" ht="19.5" customHeight="1">
      <c r="A79" s="4" t="s">
        <v>828</v>
      </c>
      <c r="B79" s="18" t="s">
        <v>1395</v>
      </c>
      <c r="C79" s="12"/>
      <c r="D79" s="2"/>
      <c r="E79" s="30">
        <v>1315</v>
      </c>
      <c r="F79" s="2"/>
      <c r="G79" s="30">
        <v>1355</v>
      </c>
      <c r="H79" s="12"/>
      <c r="I79" s="6">
        <f t="shared" si="8"/>
        <v>40</v>
      </c>
      <c r="J79" s="55">
        <f t="shared" si="9"/>
        <v>0</v>
      </c>
      <c r="K79" s="55">
        <f t="shared" si="10"/>
        <v>80.39999999999999</v>
      </c>
      <c r="L79" s="59">
        <f t="shared" si="11"/>
        <v>80.39999999999999</v>
      </c>
      <c r="M79" s="164"/>
    </row>
    <row r="80" spans="1:13" ht="19.5" customHeight="1">
      <c r="A80" s="4" t="s">
        <v>829</v>
      </c>
      <c r="B80" s="121" t="s">
        <v>208</v>
      </c>
      <c r="C80" s="122"/>
      <c r="D80" s="2"/>
      <c r="E80" s="30">
        <v>4617</v>
      </c>
      <c r="F80" s="2"/>
      <c r="G80" s="30">
        <v>4620</v>
      </c>
      <c r="H80" s="12"/>
      <c r="I80" s="6">
        <f t="shared" si="8"/>
        <v>3</v>
      </c>
      <c r="J80" s="55">
        <f t="shared" si="9"/>
        <v>0</v>
      </c>
      <c r="K80" s="55">
        <f t="shared" si="10"/>
        <v>6.029999999999999</v>
      </c>
      <c r="L80" s="59">
        <f t="shared" si="11"/>
        <v>6.029999999999999</v>
      </c>
      <c r="M80" s="164"/>
    </row>
    <row r="81" spans="1:13" ht="19.5" customHeight="1">
      <c r="A81" s="4" t="s">
        <v>830</v>
      </c>
      <c r="B81" s="12" t="s">
        <v>988</v>
      </c>
      <c r="C81" s="12"/>
      <c r="D81" s="2"/>
      <c r="E81" s="30">
        <v>4978</v>
      </c>
      <c r="F81" s="2"/>
      <c r="G81" s="30">
        <v>4986</v>
      </c>
      <c r="H81" s="12"/>
      <c r="I81" s="6">
        <f t="shared" si="8"/>
        <v>8</v>
      </c>
      <c r="J81" s="55">
        <f t="shared" si="9"/>
        <v>0</v>
      </c>
      <c r="K81" s="55">
        <f t="shared" si="10"/>
        <v>16.08</v>
      </c>
      <c r="L81" s="59">
        <f t="shared" si="11"/>
        <v>16.08</v>
      </c>
      <c r="M81" s="164"/>
    </row>
    <row r="82" spans="1:13" ht="19.5" customHeight="1">
      <c r="A82" s="4" t="s">
        <v>831</v>
      </c>
      <c r="B82" s="12" t="s">
        <v>1003</v>
      </c>
      <c r="C82" s="12"/>
      <c r="D82" s="2"/>
      <c r="E82" s="30">
        <v>5068</v>
      </c>
      <c r="F82" s="2"/>
      <c r="G82" s="30">
        <v>5078</v>
      </c>
      <c r="H82" s="12"/>
      <c r="I82" s="6">
        <f t="shared" si="8"/>
        <v>10</v>
      </c>
      <c r="J82" s="55">
        <f t="shared" si="9"/>
        <v>0</v>
      </c>
      <c r="K82" s="55">
        <f t="shared" si="10"/>
        <v>20.099999999999998</v>
      </c>
      <c r="L82" s="59">
        <f t="shared" si="11"/>
        <v>20.099999999999998</v>
      </c>
      <c r="M82" s="164"/>
    </row>
    <row r="83" spans="1:13" ht="19.5" customHeight="1">
      <c r="A83" s="4" t="s">
        <v>832</v>
      </c>
      <c r="B83" s="12" t="s">
        <v>209</v>
      </c>
      <c r="C83" s="12"/>
      <c r="D83" s="2"/>
      <c r="E83" s="30">
        <v>3091</v>
      </c>
      <c r="F83" s="2"/>
      <c r="G83" s="30">
        <v>3099</v>
      </c>
      <c r="H83" s="12"/>
      <c r="I83" s="6">
        <f t="shared" si="8"/>
        <v>8</v>
      </c>
      <c r="J83" s="55">
        <f t="shared" si="9"/>
        <v>0</v>
      </c>
      <c r="K83" s="55">
        <f t="shared" si="10"/>
        <v>16.08</v>
      </c>
      <c r="L83" s="59">
        <f t="shared" si="11"/>
        <v>16.08</v>
      </c>
      <c r="M83" s="164"/>
    </row>
    <row r="84" spans="1:13" ht="19.5" customHeight="1">
      <c r="A84" s="4" t="s">
        <v>833</v>
      </c>
      <c r="B84" s="12" t="s">
        <v>210</v>
      </c>
      <c r="C84" s="12"/>
      <c r="D84" s="2"/>
      <c r="E84" s="30">
        <v>1289</v>
      </c>
      <c r="F84" s="2"/>
      <c r="G84" s="30">
        <v>1330</v>
      </c>
      <c r="H84" s="12"/>
      <c r="I84" s="6">
        <f t="shared" si="8"/>
        <v>41</v>
      </c>
      <c r="J84" s="55">
        <f t="shared" si="9"/>
        <v>0</v>
      </c>
      <c r="K84" s="55">
        <f t="shared" si="10"/>
        <v>82.41</v>
      </c>
      <c r="L84" s="59">
        <f t="shared" si="11"/>
        <v>82.41</v>
      </c>
      <c r="M84" s="164"/>
    </row>
    <row r="85" spans="1:13" ht="19.5" customHeight="1">
      <c r="A85" s="4" t="s">
        <v>827</v>
      </c>
      <c r="B85" s="12" t="s">
        <v>989</v>
      </c>
      <c r="C85" s="12"/>
      <c r="D85" s="2"/>
      <c r="E85" s="30">
        <v>3113</v>
      </c>
      <c r="F85" s="2"/>
      <c r="G85" s="30">
        <v>3142</v>
      </c>
      <c r="H85" s="2"/>
      <c r="I85" s="6">
        <f t="shared" si="8"/>
        <v>29</v>
      </c>
      <c r="J85" s="55">
        <f t="shared" si="9"/>
        <v>0</v>
      </c>
      <c r="K85" s="55">
        <f t="shared" si="10"/>
        <v>58.28999999999999</v>
      </c>
      <c r="L85" s="59">
        <f t="shared" si="11"/>
        <v>58.28999999999999</v>
      </c>
      <c r="M85" s="164"/>
    </row>
    <row r="86" spans="1:13" ht="19.5" customHeight="1">
      <c r="A86" s="4" t="s">
        <v>81</v>
      </c>
      <c r="B86" s="29" t="s">
        <v>465</v>
      </c>
      <c r="C86" s="20"/>
      <c r="D86" s="2"/>
      <c r="E86" s="30">
        <v>410</v>
      </c>
      <c r="F86" s="2"/>
      <c r="G86" s="30">
        <v>446</v>
      </c>
      <c r="H86" s="2"/>
      <c r="I86" s="6">
        <f t="shared" si="8"/>
        <v>36</v>
      </c>
      <c r="J86" s="55">
        <f t="shared" si="9"/>
        <v>0</v>
      </c>
      <c r="K86" s="55">
        <f t="shared" si="10"/>
        <v>72.35999999999999</v>
      </c>
      <c r="L86" s="59">
        <f t="shared" si="11"/>
        <v>72.35999999999999</v>
      </c>
      <c r="M86" s="164"/>
    </row>
    <row r="87" spans="1:13" ht="19.5" customHeight="1">
      <c r="A87" s="4" t="s">
        <v>828</v>
      </c>
      <c r="B87" s="12" t="s">
        <v>990</v>
      </c>
      <c r="C87" s="12"/>
      <c r="D87" s="2"/>
      <c r="E87" s="30">
        <v>3269</v>
      </c>
      <c r="F87" s="2"/>
      <c r="G87" s="30">
        <v>3281</v>
      </c>
      <c r="H87" s="2"/>
      <c r="I87" s="6">
        <f t="shared" si="8"/>
        <v>12</v>
      </c>
      <c r="J87" s="55">
        <f t="shared" si="9"/>
        <v>0</v>
      </c>
      <c r="K87" s="55">
        <f t="shared" si="10"/>
        <v>24.119999999999997</v>
      </c>
      <c r="L87" s="59">
        <f t="shared" si="11"/>
        <v>24.119999999999997</v>
      </c>
      <c r="M87" s="164"/>
    </row>
    <row r="88" spans="1:13" ht="19.5" customHeight="1">
      <c r="A88" s="4" t="s">
        <v>831</v>
      </c>
      <c r="B88" s="12" t="s">
        <v>991</v>
      </c>
      <c r="C88" s="12"/>
      <c r="D88" s="2"/>
      <c r="E88" s="30">
        <v>2880</v>
      </c>
      <c r="F88" s="2"/>
      <c r="G88" s="30">
        <v>2933</v>
      </c>
      <c r="H88" s="2"/>
      <c r="I88" s="6">
        <f t="shared" si="8"/>
        <v>53</v>
      </c>
      <c r="J88" s="55">
        <f t="shared" si="9"/>
        <v>0</v>
      </c>
      <c r="K88" s="55">
        <f t="shared" si="10"/>
        <v>106.52999999999999</v>
      </c>
      <c r="L88" s="59">
        <f t="shared" si="11"/>
        <v>106.52999999999999</v>
      </c>
      <c r="M88" s="164"/>
    </row>
    <row r="89" spans="1:13" ht="19.5" customHeight="1">
      <c r="A89" s="4" t="s">
        <v>832</v>
      </c>
      <c r="B89" s="12" t="s">
        <v>992</v>
      </c>
      <c r="C89" s="12"/>
      <c r="D89" s="2"/>
      <c r="E89" s="30">
        <v>1362</v>
      </c>
      <c r="F89" s="2"/>
      <c r="G89" s="30">
        <v>1437</v>
      </c>
      <c r="H89" s="2"/>
      <c r="I89" s="6">
        <f t="shared" si="8"/>
        <v>75</v>
      </c>
      <c r="J89" s="55">
        <f t="shared" si="9"/>
        <v>0</v>
      </c>
      <c r="K89" s="55">
        <f t="shared" si="10"/>
        <v>150.74999999999997</v>
      </c>
      <c r="L89" s="59">
        <f t="shared" si="11"/>
        <v>150.74999999999997</v>
      </c>
      <c r="M89" s="164"/>
    </row>
    <row r="90" spans="1:13" ht="19.5" customHeight="1">
      <c r="A90" s="4" t="s">
        <v>833</v>
      </c>
      <c r="B90" s="12" t="s">
        <v>993</v>
      </c>
      <c r="C90" s="12"/>
      <c r="D90" s="2"/>
      <c r="E90" s="30">
        <v>1731</v>
      </c>
      <c r="F90" s="2"/>
      <c r="G90" s="30">
        <v>1804</v>
      </c>
      <c r="H90" s="2"/>
      <c r="I90" s="6">
        <f t="shared" si="8"/>
        <v>73</v>
      </c>
      <c r="J90" s="55">
        <f t="shared" si="9"/>
        <v>0</v>
      </c>
      <c r="K90" s="55">
        <f t="shared" si="10"/>
        <v>146.73</v>
      </c>
      <c r="L90" s="59">
        <f t="shared" si="11"/>
        <v>146.73</v>
      </c>
      <c r="M90" s="164"/>
    </row>
    <row r="91" spans="1:13" ht="19.5" customHeight="1">
      <c r="A91" s="4" t="s">
        <v>834</v>
      </c>
      <c r="B91" s="12" t="s">
        <v>994</v>
      </c>
      <c r="C91" s="12"/>
      <c r="D91" s="2"/>
      <c r="E91" s="30">
        <v>3500</v>
      </c>
      <c r="F91" s="2"/>
      <c r="G91" s="30">
        <v>3516</v>
      </c>
      <c r="H91" s="2"/>
      <c r="I91" s="6">
        <f t="shared" si="8"/>
        <v>16</v>
      </c>
      <c r="J91" s="55">
        <f t="shared" si="9"/>
        <v>0</v>
      </c>
      <c r="K91" s="55">
        <f t="shared" si="10"/>
        <v>32.16</v>
      </c>
      <c r="L91" s="59">
        <f t="shared" si="11"/>
        <v>32.16</v>
      </c>
      <c r="M91" s="164"/>
    </row>
    <row r="92" spans="1:13" ht="19.5" customHeight="1">
      <c r="A92" s="4" t="s">
        <v>835</v>
      </c>
      <c r="B92" s="125" t="s">
        <v>466</v>
      </c>
      <c r="C92" s="126"/>
      <c r="D92" s="2"/>
      <c r="E92" s="30">
        <v>276</v>
      </c>
      <c r="F92" s="2"/>
      <c r="G92" s="30">
        <v>317</v>
      </c>
      <c r="H92" s="2"/>
      <c r="I92" s="6">
        <f t="shared" si="8"/>
        <v>41</v>
      </c>
      <c r="J92" s="55">
        <f t="shared" si="9"/>
        <v>0</v>
      </c>
      <c r="K92" s="55">
        <f t="shared" si="10"/>
        <v>82.41</v>
      </c>
      <c r="L92" s="59">
        <f t="shared" si="11"/>
        <v>82.41</v>
      </c>
      <c r="M92" s="164"/>
    </row>
    <row r="93" spans="1:13" ht="19.5" customHeight="1">
      <c r="A93" s="4" t="s">
        <v>82</v>
      </c>
      <c r="B93" s="12" t="s">
        <v>777</v>
      </c>
      <c r="C93" s="12"/>
      <c r="D93" s="2"/>
      <c r="E93" s="30">
        <v>3005</v>
      </c>
      <c r="F93" s="2"/>
      <c r="G93" s="30">
        <v>3022</v>
      </c>
      <c r="H93" s="2"/>
      <c r="I93" s="6">
        <f t="shared" si="8"/>
        <v>17</v>
      </c>
      <c r="J93" s="55">
        <f t="shared" si="9"/>
        <v>0</v>
      </c>
      <c r="K93" s="55">
        <f t="shared" si="10"/>
        <v>34.169999999999995</v>
      </c>
      <c r="L93" s="59">
        <f t="shared" si="11"/>
        <v>34.169999999999995</v>
      </c>
      <c r="M93" s="164"/>
    </row>
    <row r="94" spans="1:13" ht="19.5" customHeight="1">
      <c r="A94" s="4" t="s">
        <v>83</v>
      </c>
      <c r="B94" s="12" t="s">
        <v>769</v>
      </c>
      <c r="C94" s="12"/>
      <c r="D94" s="2"/>
      <c r="E94" s="2" t="s">
        <v>80</v>
      </c>
      <c r="F94" s="2"/>
      <c r="G94" s="2" t="s">
        <v>80</v>
      </c>
      <c r="H94" s="2"/>
      <c r="I94" s="6">
        <v>0</v>
      </c>
      <c r="J94" s="55">
        <f t="shared" si="9"/>
        <v>0</v>
      </c>
      <c r="K94" s="55">
        <f t="shared" si="10"/>
        <v>0</v>
      </c>
      <c r="L94" s="59">
        <f t="shared" si="11"/>
        <v>0</v>
      </c>
      <c r="M94" s="164"/>
    </row>
    <row r="95" spans="1:13" ht="19.5" customHeight="1">
      <c r="A95" s="4" t="s">
        <v>84</v>
      </c>
      <c r="B95" s="12" t="s">
        <v>995</v>
      </c>
      <c r="C95" s="12"/>
      <c r="D95" s="2"/>
      <c r="E95" s="83" t="s">
        <v>557</v>
      </c>
      <c r="F95" s="2"/>
      <c r="G95" s="83" t="s">
        <v>557</v>
      </c>
      <c r="H95" s="2"/>
      <c r="I95" s="2">
        <v>36</v>
      </c>
      <c r="J95" s="55">
        <f>H95*0.589</f>
        <v>0</v>
      </c>
      <c r="K95" s="55">
        <f>I95*2.01</f>
        <v>72.35999999999999</v>
      </c>
      <c r="L95" s="59">
        <f>J95+K95</f>
        <v>72.35999999999999</v>
      </c>
      <c r="M95" s="164"/>
    </row>
    <row r="96" spans="1:13" ht="18" customHeight="1">
      <c r="A96" s="142" t="s">
        <v>798</v>
      </c>
      <c r="B96" s="142"/>
      <c r="C96" s="2"/>
      <c r="D96" s="2"/>
      <c r="E96" s="2"/>
      <c r="F96" s="2"/>
      <c r="G96" s="2"/>
      <c r="H96" s="2"/>
      <c r="I96" s="2"/>
      <c r="J96" s="54"/>
      <c r="K96" s="59">
        <f>SUM(K75:K95)</f>
        <v>1117.5599999999997</v>
      </c>
      <c r="L96" s="59">
        <f>SUM(L75:L95)</f>
        <v>1117.5599999999997</v>
      </c>
      <c r="M96" s="165"/>
    </row>
    <row r="97" spans="1:13" ht="25.5">
      <c r="A97" s="148" t="s">
        <v>540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50"/>
    </row>
    <row r="98" spans="1:13" ht="18.75" customHeight="1">
      <c r="A98" s="150" t="s">
        <v>793</v>
      </c>
      <c r="B98" s="150"/>
      <c r="C98" s="1"/>
      <c r="F98" s="160" t="s">
        <v>1108</v>
      </c>
      <c r="G98" s="161"/>
      <c r="H98" s="161"/>
      <c r="I98" s="161"/>
      <c r="K98" s="151"/>
      <c r="L98" s="151"/>
      <c r="M98" s="151"/>
    </row>
    <row r="99" spans="1:13" ht="18.75" customHeight="1">
      <c r="A99" s="146" t="s">
        <v>435</v>
      </c>
      <c r="B99" s="142" t="s">
        <v>436</v>
      </c>
      <c r="C99" s="143" t="s">
        <v>464</v>
      </c>
      <c r="D99" s="142" t="s">
        <v>437</v>
      </c>
      <c r="E99" s="142"/>
      <c r="F99" s="142" t="s">
        <v>438</v>
      </c>
      <c r="G99" s="142"/>
      <c r="H99" s="142" t="s">
        <v>439</v>
      </c>
      <c r="I99" s="142"/>
      <c r="J99" s="141" t="s">
        <v>440</v>
      </c>
      <c r="K99" s="141"/>
      <c r="L99" s="141"/>
      <c r="M99" s="142" t="s">
        <v>441</v>
      </c>
    </row>
    <row r="100" spans="1:13" ht="18.75" customHeight="1">
      <c r="A100" s="146"/>
      <c r="B100" s="142"/>
      <c r="C100" s="145"/>
      <c r="D100" s="2" t="s">
        <v>794</v>
      </c>
      <c r="E100" s="2" t="s">
        <v>795</v>
      </c>
      <c r="F100" s="2" t="s">
        <v>794</v>
      </c>
      <c r="G100" s="2" t="s">
        <v>795</v>
      </c>
      <c r="H100" s="2" t="s">
        <v>794</v>
      </c>
      <c r="I100" s="2" t="s">
        <v>795</v>
      </c>
      <c r="J100" s="54" t="s">
        <v>796</v>
      </c>
      <c r="K100" s="54" t="s">
        <v>797</v>
      </c>
      <c r="L100" s="54" t="s">
        <v>798</v>
      </c>
      <c r="M100" s="142"/>
    </row>
    <row r="101" spans="1:13" ht="18.75" customHeight="1">
      <c r="A101" s="4" t="s">
        <v>504</v>
      </c>
      <c r="B101" s="12" t="s">
        <v>211</v>
      </c>
      <c r="C101" s="12"/>
      <c r="D101" s="2"/>
      <c r="E101" s="12">
        <v>1112</v>
      </c>
      <c r="F101" s="2"/>
      <c r="G101" s="12">
        <v>1112</v>
      </c>
      <c r="H101" s="2"/>
      <c r="I101" s="6">
        <f aca="true" t="shared" si="12" ref="I101:I112">G101-E101</f>
        <v>0</v>
      </c>
      <c r="J101" s="55">
        <f aca="true" t="shared" si="13" ref="J101:J120">H101*0.589</f>
        <v>0</v>
      </c>
      <c r="K101" s="55">
        <f aca="true" t="shared" si="14" ref="K101:K120">I101*2.01</f>
        <v>0</v>
      </c>
      <c r="L101" s="59">
        <f aca="true" t="shared" si="15" ref="L101:L120">J101+K101</f>
        <v>0</v>
      </c>
      <c r="M101" s="143" t="s">
        <v>1169</v>
      </c>
    </row>
    <row r="102" spans="1:13" ht="18.75" customHeight="1">
      <c r="A102" s="4" t="s">
        <v>505</v>
      </c>
      <c r="B102" s="12" t="s">
        <v>212</v>
      </c>
      <c r="C102" s="12"/>
      <c r="D102" s="2"/>
      <c r="E102" s="12">
        <v>2669</v>
      </c>
      <c r="F102" s="2"/>
      <c r="G102" s="12">
        <v>2669</v>
      </c>
      <c r="H102" s="2"/>
      <c r="I102" s="6">
        <f t="shared" si="12"/>
        <v>0</v>
      </c>
      <c r="J102" s="55">
        <f t="shared" si="13"/>
        <v>0</v>
      </c>
      <c r="K102" s="55">
        <f t="shared" si="14"/>
        <v>0</v>
      </c>
      <c r="L102" s="59">
        <f t="shared" si="15"/>
        <v>0</v>
      </c>
      <c r="M102" s="164"/>
    </row>
    <row r="103" spans="1:13" ht="18.75" customHeight="1">
      <c r="A103" s="4" t="s">
        <v>87</v>
      </c>
      <c r="B103" s="12" t="s">
        <v>213</v>
      </c>
      <c r="C103" s="12"/>
      <c r="D103" s="2"/>
      <c r="E103" s="12">
        <v>1130</v>
      </c>
      <c r="F103" s="2"/>
      <c r="G103" s="12">
        <v>1209</v>
      </c>
      <c r="H103" s="2"/>
      <c r="I103" s="6">
        <f t="shared" si="12"/>
        <v>79</v>
      </c>
      <c r="J103" s="55">
        <f t="shared" si="13"/>
        <v>0</v>
      </c>
      <c r="K103" s="55">
        <f t="shared" si="14"/>
        <v>158.79</v>
      </c>
      <c r="L103" s="59">
        <f t="shared" si="15"/>
        <v>158.79</v>
      </c>
      <c r="M103" s="164"/>
    </row>
    <row r="104" spans="1:13" ht="18.75" customHeight="1">
      <c r="A104" s="4" t="s">
        <v>88</v>
      </c>
      <c r="B104" s="12" t="s">
        <v>214</v>
      </c>
      <c r="C104" s="12"/>
      <c r="D104" s="2"/>
      <c r="E104" s="12">
        <v>2983</v>
      </c>
      <c r="F104" s="2"/>
      <c r="G104" s="12">
        <v>3154</v>
      </c>
      <c r="H104" s="2"/>
      <c r="I104" s="6">
        <f t="shared" si="12"/>
        <v>171</v>
      </c>
      <c r="J104" s="55">
        <f t="shared" si="13"/>
        <v>0</v>
      </c>
      <c r="K104" s="55">
        <f t="shared" si="14"/>
        <v>343.71</v>
      </c>
      <c r="L104" s="59">
        <f t="shared" si="15"/>
        <v>343.71</v>
      </c>
      <c r="M104" s="164"/>
    </row>
    <row r="105" spans="1:13" ht="18.75" customHeight="1">
      <c r="A105" s="4" t="s">
        <v>89</v>
      </c>
      <c r="B105" s="12" t="s">
        <v>996</v>
      </c>
      <c r="C105" s="12"/>
      <c r="D105" s="2"/>
      <c r="E105" s="12">
        <v>3002</v>
      </c>
      <c r="F105" s="2"/>
      <c r="G105" s="12">
        <v>3106</v>
      </c>
      <c r="H105" s="2"/>
      <c r="I105" s="6">
        <f t="shared" si="12"/>
        <v>104</v>
      </c>
      <c r="J105" s="55">
        <f t="shared" si="13"/>
        <v>0</v>
      </c>
      <c r="K105" s="55">
        <f t="shared" si="14"/>
        <v>209.03999999999996</v>
      </c>
      <c r="L105" s="59">
        <f t="shared" si="15"/>
        <v>209.03999999999996</v>
      </c>
      <c r="M105" s="164"/>
    </row>
    <row r="106" spans="1:13" ht="18.75" customHeight="1">
      <c r="A106" s="4" t="s">
        <v>506</v>
      </c>
      <c r="B106" s="12" t="s">
        <v>997</v>
      </c>
      <c r="C106" s="12"/>
      <c r="D106" s="2"/>
      <c r="E106" s="12">
        <v>2588</v>
      </c>
      <c r="F106" s="2"/>
      <c r="G106" s="12">
        <v>2588</v>
      </c>
      <c r="H106" s="2"/>
      <c r="I106" s="6">
        <f t="shared" si="12"/>
        <v>0</v>
      </c>
      <c r="J106" s="55">
        <f t="shared" si="13"/>
        <v>0</v>
      </c>
      <c r="K106" s="55">
        <f t="shared" si="14"/>
        <v>0</v>
      </c>
      <c r="L106" s="59">
        <f t="shared" si="15"/>
        <v>0</v>
      </c>
      <c r="M106" s="164"/>
    </row>
    <row r="107" spans="1:13" ht="18.75" customHeight="1">
      <c r="A107" s="4" t="s">
        <v>507</v>
      </c>
      <c r="B107" s="12" t="s">
        <v>998</v>
      </c>
      <c r="C107" s="12"/>
      <c r="D107" s="2"/>
      <c r="E107" s="12">
        <v>2407</v>
      </c>
      <c r="F107" s="2"/>
      <c r="G107" s="12">
        <v>2458</v>
      </c>
      <c r="H107" s="2"/>
      <c r="I107" s="6">
        <f t="shared" si="12"/>
        <v>51</v>
      </c>
      <c r="J107" s="55">
        <f t="shared" si="13"/>
        <v>0</v>
      </c>
      <c r="K107" s="55">
        <f t="shared" si="14"/>
        <v>102.50999999999999</v>
      </c>
      <c r="L107" s="59">
        <f t="shared" si="15"/>
        <v>102.50999999999999</v>
      </c>
      <c r="M107" s="164"/>
    </row>
    <row r="108" spans="1:13" ht="18.75" customHeight="1">
      <c r="A108" s="4" t="s">
        <v>508</v>
      </c>
      <c r="B108" s="12" t="s">
        <v>999</v>
      </c>
      <c r="C108" s="12"/>
      <c r="D108" s="2"/>
      <c r="E108" s="12">
        <v>532</v>
      </c>
      <c r="F108" s="2"/>
      <c r="G108" s="12">
        <v>591</v>
      </c>
      <c r="H108" s="2"/>
      <c r="I108" s="6">
        <f t="shared" si="12"/>
        <v>59</v>
      </c>
      <c r="J108" s="55">
        <f t="shared" si="13"/>
        <v>0</v>
      </c>
      <c r="K108" s="55">
        <f t="shared" si="14"/>
        <v>118.58999999999999</v>
      </c>
      <c r="L108" s="59">
        <f t="shared" si="15"/>
        <v>118.58999999999999</v>
      </c>
      <c r="M108" s="164"/>
    </row>
    <row r="109" spans="1:13" ht="18.75" customHeight="1">
      <c r="A109" s="4" t="s">
        <v>509</v>
      </c>
      <c r="B109" s="12" t="s">
        <v>1000</v>
      </c>
      <c r="C109" s="12"/>
      <c r="D109" s="2"/>
      <c r="E109" s="12">
        <v>2113</v>
      </c>
      <c r="F109" s="2"/>
      <c r="G109" s="12">
        <v>2139</v>
      </c>
      <c r="H109" s="2"/>
      <c r="I109" s="6">
        <f t="shared" si="12"/>
        <v>26</v>
      </c>
      <c r="J109" s="55">
        <f t="shared" si="13"/>
        <v>0</v>
      </c>
      <c r="K109" s="55">
        <f t="shared" si="14"/>
        <v>52.25999999999999</v>
      </c>
      <c r="L109" s="59">
        <f t="shared" si="15"/>
        <v>52.25999999999999</v>
      </c>
      <c r="M109" s="164"/>
    </row>
    <row r="110" spans="1:13" ht="18.75" customHeight="1">
      <c r="A110" s="4" t="s">
        <v>510</v>
      </c>
      <c r="B110" s="12" t="s">
        <v>1001</v>
      </c>
      <c r="C110" s="12"/>
      <c r="D110" s="2"/>
      <c r="E110" s="12">
        <v>2737</v>
      </c>
      <c r="F110" s="2"/>
      <c r="G110" s="12">
        <v>2778</v>
      </c>
      <c r="H110" s="2"/>
      <c r="I110" s="6">
        <f t="shared" si="12"/>
        <v>41</v>
      </c>
      <c r="J110" s="55">
        <f t="shared" si="13"/>
        <v>0</v>
      </c>
      <c r="K110" s="55">
        <f t="shared" si="14"/>
        <v>82.41</v>
      </c>
      <c r="L110" s="59">
        <f t="shared" si="15"/>
        <v>82.41</v>
      </c>
      <c r="M110" s="164"/>
    </row>
    <row r="111" spans="1:13" ht="18.75" customHeight="1">
      <c r="A111" s="4" t="s">
        <v>511</v>
      </c>
      <c r="B111" s="12" t="s">
        <v>1002</v>
      </c>
      <c r="C111" s="12"/>
      <c r="D111" s="2"/>
      <c r="E111" s="12">
        <v>4077</v>
      </c>
      <c r="F111" s="2"/>
      <c r="G111" s="12">
        <v>4120</v>
      </c>
      <c r="H111" s="2"/>
      <c r="I111" s="6">
        <f t="shared" si="12"/>
        <v>43</v>
      </c>
      <c r="J111" s="55">
        <f t="shared" si="13"/>
        <v>0</v>
      </c>
      <c r="K111" s="55">
        <f t="shared" si="14"/>
        <v>86.42999999999999</v>
      </c>
      <c r="L111" s="59">
        <f t="shared" si="15"/>
        <v>86.42999999999999</v>
      </c>
      <c r="M111" s="164"/>
    </row>
    <row r="112" spans="1:13" ht="18.75" customHeight="1">
      <c r="A112" s="4" t="s">
        <v>512</v>
      </c>
      <c r="B112" s="12" t="s">
        <v>1003</v>
      </c>
      <c r="C112" s="12"/>
      <c r="D112" s="2"/>
      <c r="E112" s="12">
        <v>4978</v>
      </c>
      <c r="F112" s="2"/>
      <c r="G112" s="12">
        <v>5003</v>
      </c>
      <c r="H112" s="2"/>
      <c r="I112" s="6">
        <f t="shared" si="12"/>
        <v>25</v>
      </c>
      <c r="J112" s="55">
        <f t="shared" si="13"/>
        <v>0</v>
      </c>
      <c r="K112" s="55">
        <f t="shared" si="14"/>
        <v>50.24999999999999</v>
      </c>
      <c r="L112" s="59">
        <f t="shared" si="15"/>
        <v>50.24999999999999</v>
      </c>
      <c r="M112" s="164"/>
    </row>
    <row r="113" spans="1:13" ht="18.75" customHeight="1">
      <c r="A113" s="4" t="s">
        <v>513</v>
      </c>
      <c r="B113" s="12" t="s">
        <v>467</v>
      </c>
      <c r="C113" s="12"/>
      <c r="D113" s="2"/>
      <c r="E113" s="84" t="s">
        <v>557</v>
      </c>
      <c r="F113" s="15"/>
      <c r="G113" s="84" t="s">
        <v>557</v>
      </c>
      <c r="H113" s="2"/>
      <c r="I113" s="2">
        <v>16</v>
      </c>
      <c r="J113" s="55">
        <f t="shared" si="13"/>
        <v>0</v>
      </c>
      <c r="K113" s="55">
        <f t="shared" si="14"/>
        <v>32.16</v>
      </c>
      <c r="L113" s="59">
        <f t="shared" si="15"/>
        <v>32.16</v>
      </c>
      <c r="M113" s="164"/>
    </row>
    <row r="114" spans="1:13" ht="18.75" customHeight="1">
      <c r="A114" s="4" t="s">
        <v>514</v>
      </c>
      <c r="B114" s="12" t="s">
        <v>1004</v>
      </c>
      <c r="C114" s="12"/>
      <c r="D114" s="2"/>
      <c r="E114" s="12">
        <v>3156</v>
      </c>
      <c r="F114" s="2"/>
      <c r="G114" s="12">
        <v>3168</v>
      </c>
      <c r="H114" s="2"/>
      <c r="I114" s="6">
        <f aca="true" t="shared" si="16" ref="I114:I120">G114-E114</f>
        <v>12</v>
      </c>
      <c r="J114" s="55">
        <f t="shared" si="13"/>
        <v>0</v>
      </c>
      <c r="K114" s="55">
        <f t="shared" si="14"/>
        <v>24.119999999999997</v>
      </c>
      <c r="L114" s="59">
        <f t="shared" si="15"/>
        <v>24.119999999999997</v>
      </c>
      <c r="M114" s="164"/>
    </row>
    <row r="115" spans="1:13" ht="18.75" customHeight="1">
      <c r="A115" s="4" t="s">
        <v>515</v>
      </c>
      <c r="B115" s="12" t="s">
        <v>1005</v>
      </c>
      <c r="C115" s="12"/>
      <c r="D115" s="2"/>
      <c r="E115" s="12">
        <v>2786</v>
      </c>
      <c r="F115" s="2"/>
      <c r="G115" s="12">
        <v>2832</v>
      </c>
      <c r="H115" s="2"/>
      <c r="I115" s="6">
        <f t="shared" si="16"/>
        <v>46</v>
      </c>
      <c r="J115" s="55">
        <f t="shared" si="13"/>
        <v>0</v>
      </c>
      <c r="K115" s="55">
        <f t="shared" si="14"/>
        <v>92.46</v>
      </c>
      <c r="L115" s="59">
        <f t="shared" si="15"/>
        <v>92.46</v>
      </c>
      <c r="M115" s="164"/>
    </row>
    <row r="116" spans="1:13" ht="18.75" customHeight="1">
      <c r="A116" s="4" t="s">
        <v>516</v>
      </c>
      <c r="B116" s="12" t="s">
        <v>1006</v>
      </c>
      <c r="C116" s="12"/>
      <c r="D116" s="2"/>
      <c r="E116" s="12">
        <v>3891</v>
      </c>
      <c r="F116" s="2"/>
      <c r="G116" s="12">
        <v>3912</v>
      </c>
      <c r="H116" s="2"/>
      <c r="I116" s="6">
        <f t="shared" si="16"/>
        <v>21</v>
      </c>
      <c r="J116" s="55">
        <f t="shared" si="13"/>
        <v>0</v>
      </c>
      <c r="K116" s="55">
        <f t="shared" si="14"/>
        <v>42.209999999999994</v>
      </c>
      <c r="L116" s="59">
        <f t="shared" si="15"/>
        <v>42.209999999999994</v>
      </c>
      <c r="M116" s="164"/>
    </row>
    <row r="117" spans="1:13" ht="18.75" customHeight="1">
      <c r="A117" s="4" t="s">
        <v>517</v>
      </c>
      <c r="B117" s="12" t="s">
        <v>1007</v>
      </c>
      <c r="C117" s="12"/>
      <c r="D117" s="2"/>
      <c r="E117" s="12">
        <v>4279</v>
      </c>
      <c r="F117" s="2"/>
      <c r="G117" s="12">
        <v>4288</v>
      </c>
      <c r="H117" s="2"/>
      <c r="I117" s="6">
        <f t="shared" si="16"/>
        <v>9</v>
      </c>
      <c r="J117" s="55">
        <f t="shared" si="13"/>
        <v>0</v>
      </c>
      <c r="K117" s="55">
        <f t="shared" si="14"/>
        <v>18.089999999999996</v>
      </c>
      <c r="L117" s="59">
        <f t="shared" si="15"/>
        <v>18.089999999999996</v>
      </c>
      <c r="M117" s="164"/>
    </row>
    <row r="118" spans="1:13" ht="18.75" customHeight="1">
      <c r="A118" s="4" t="s">
        <v>518</v>
      </c>
      <c r="B118" s="12" t="s">
        <v>1008</v>
      </c>
      <c r="C118" s="12"/>
      <c r="D118" s="2"/>
      <c r="E118" s="12">
        <v>2861</v>
      </c>
      <c r="F118" s="2"/>
      <c r="G118" s="12">
        <v>2885</v>
      </c>
      <c r="H118" s="2"/>
      <c r="I118" s="6">
        <f t="shared" si="16"/>
        <v>24</v>
      </c>
      <c r="J118" s="55">
        <f t="shared" si="13"/>
        <v>0</v>
      </c>
      <c r="K118" s="55">
        <f t="shared" si="14"/>
        <v>48.239999999999995</v>
      </c>
      <c r="L118" s="59">
        <f t="shared" si="15"/>
        <v>48.239999999999995</v>
      </c>
      <c r="M118" s="164"/>
    </row>
    <row r="119" spans="1:13" ht="18.75" customHeight="1">
      <c r="A119" s="4" t="s">
        <v>519</v>
      </c>
      <c r="B119" s="12" t="s">
        <v>1009</v>
      </c>
      <c r="C119" s="12"/>
      <c r="D119" s="2"/>
      <c r="E119" s="12">
        <v>2680</v>
      </c>
      <c r="F119" s="2"/>
      <c r="G119" s="12">
        <v>2730</v>
      </c>
      <c r="H119" s="2"/>
      <c r="I119" s="6">
        <f t="shared" si="16"/>
        <v>50</v>
      </c>
      <c r="J119" s="55">
        <f t="shared" si="13"/>
        <v>0</v>
      </c>
      <c r="K119" s="55">
        <f t="shared" si="14"/>
        <v>100.49999999999999</v>
      </c>
      <c r="L119" s="59">
        <f t="shared" si="15"/>
        <v>100.49999999999999</v>
      </c>
      <c r="M119" s="164"/>
    </row>
    <row r="120" spans="1:13" ht="18.75" customHeight="1">
      <c r="A120" s="4" t="s">
        <v>520</v>
      </c>
      <c r="B120" s="12" t="s">
        <v>1010</v>
      </c>
      <c r="C120" s="12"/>
      <c r="D120" s="2"/>
      <c r="E120" s="12">
        <v>2626</v>
      </c>
      <c r="F120" s="2"/>
      <c r="G120" s="12">
        <v>2674</v>
      </c>
      <c r="H120" s="2"/>
      <c r="I120" s="6">
        <f t="shared" si="16"/>
        <v>48</v>
      </c>
      <c r="J120" s="55">
        <f t="shared" si="13"/>
        <v>0</v>
      </c>
      <c r="K120" s="55">
        <f t="shared" si="14"/>
        <v>96.47999999999999</v>
      </c>
      <c r="L120" s="59">
        <f t="shared" si="15"/>
        <v>96.47999999999999</v>
      </c>
      <c r="M120" s="164"/>
    </row>
    <row r="121" spans="1:13" ht="18.75" customHeight="1">
      <c r="A121" s="142" t="s">
        <v>798</v>
      </c>
      <c r="B121" s="142"/>
      <c r="C121" s="2"/>
      <c r="D121" s="2"/>
      <c r="E121" s="2"/>
      <c r="F121" s="2"/>
      <c r="G121" s="2"/>
      <c r="H121" s="2"/>
      <c r="I121" s="2"/>
      <c r="J121" s="54"/>
      <c r="K121" s="59">
        <f>SUM(K100:K120)</f>
        <v>1658.25</v>
      </c>
      <c r="L121" s="59">
        <f>SUM(L100:L120)</f>
        <v>1658.25</v>
      </c>
      <c r="M121" s="165"/>
    </row>
    <row r="122" spans="1:13" ht="25.5">
      <c r="A122" s="148" t="s">
        <v>540</v>
      </c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50"/>
    </row>
    <row r="123" spans="1:13" ht="19.5" customHeight="1">
      <c r="A123" s="150" t="s">
        <v>793</v>
      </c>
      <c r="B123" s="150"/>
      <c r="C123" s="1"/>
      <c r="F123" s="160" t="s">
        <v>1108</v>
      </c>
      <c r="G123" s="161"/>
      <c r="H123" s="161"/>
      <c r="I123" s="161"/>
      <c r="K123" s="151"/>
      <c r="L123" s="151"/>
      <c r="M123" s="151"/>
    </row>
    <row r="124" spans="1:13" ht="19.5" customHeight="1">
      <c r="A124" s="146" t="s">
        <v>435</v>
      </c>
      <c r="B124" s="142" t="s">
        <v>436</v>
      </c>
      <c r="C124" s="143" t="s">
        <v>464</v>
      </c>
      <c r="D124" s="142" t="s">
        <v>437</v>
      </c>
      <c r="E124" s="142"/>
      <c r="F124" s="142" t="s">
        <v>438</v>
      </c>
      <c r="G124" s="142"/>
      <c r="H124" s="142" t="s">
        <v>439</v>
      </c>
      <c r="I124" s="142"/>
      <c r="J124" s="141" t="s">
        <v>440</v>
      </c>
      <c r="K124" s="141"/>
      <c r="L124" s="141"/>
      <c r="M124" s="142" t="s">
        <v>441</v>
      </c>
    </row>
    <row r="125" spans="1:13" ht="19.5" customHeight="1">
      <c r="A125" s="146"/>
      <c r="B125" s="142"/>
      <c r="C125" s="145"/>
      <c r="D125" s="2" t="s">
        <v>794</v>
      </c>
      <c r="E125" s="2" t="s">
        <v>795</v>
      </c>
      <c r="F125" s="2" t="s">
        <v>794</v>
      </c>
      <c r="G125" s="2" t="s">
        <v>795</v>
      </c>
      <c r="H125" s="2" t="s">
        <v>794</v>
      </c>
      <c r="I125" s="2" t="s">
        <v>795</v>
      </c>
      <c r="J125" s="54" t="s">
        <v>796</v>
      </c>
      <c r="K125" s="54" t="s">
        <v>797</v>
      </c>
      <c r="L125" s="54" t="s">
        <v>798</v>
      </c>
      <c r="M125" s="142"/>
    </row>
    <row r="126" spans="1:13" ht="17.25" customHeight="1">
      <c r="A126" s="4" t="s">
        <v>836</v>
      </c>
      <c r="B126" s="12" t="s">
        <v>1011</v>
      </c>
      <c r="C126" s="12"/>
      <c r="D126" s="2"/>
      <c r="E126" s="12">
        <v>1389</v>
      </c>
      <c r="F126" s="2"/>
      <c r="G126" s="12">
        <v>1389</v>
      </c>
      <c r="H126" s="2"/>
      <c r="I126" s="6">
        <f>G126-E126</f>
        <v>0</v>
      </c>
      <c r="J126" s="55">
        <f>H126*0.589</f>
        <v>0</v>
      </c>
      <c r="K126" s="55">
        <f>I126*2.01</f>
        <v>0</v>
      </c>
      <c r="L126" s="59">
        <f>J126+K126</f>
        <v>0</v>
      </c>
      <c r="M126" s="147" t="s">
        <v>1169</v>
      </c>
    </row>
    <row r="127" spans="1:13" ht="17.25" customHeight="1">
      <c r="A127" s="4" t="s">
        <v>90</v>
      </c>
      <c r="B127" s="12" t="s">
        <v>1012</v>
      </c>
      <c r="C127" s="12"/>
      <c r="D127" s="2"/>
      <c r="E127" s="12">
        <v>1152</v>
      </c>
      <c r="F127" s="2"/>
      <c r="G127" s="12">
        <v>1188</v>
      </c>
      <c r="H127" s="2"/>
      <c r="I127" s="6">
        <f>G127-E127</f>
        <v>36</v>
      </c>
      <c r="J127" s="55">
        <f>H127*0.589</f>
        <v>0</v>
      </c>
      <c r="K127" s="55">
        <f>I127*2.01</f>
        <v>72.35999999999999</v>
      </c>
      <c r="L127" s="59">
        <f>J127+K127</f>
        <v>72.35999999999999</v>
      </c>
      <c r="M127" s="147"/>
    </row>
    <row r="128" spans="1:13" ht="17.25" customHeight="1">
      <c r="A128" s="4" t="s">
        <v>837</v>
      </c>
      <c r="B128" s="12" t="s">
        <v>1013</v>
      </c>
      <c r="C128" s="12"/>
      <c r="D128" s="2"/>
      <c r="E128" s="12">
        <v>1495</v>
      </c>
      <c r="F128" s="2"/>
      <c r="G128" s="12">
        <v>1545</v>
      </c>
      <c r="H128" s="2"/>
      <c r="I128" s="6">
        <f>G128-E128</f>
        <v>50</v>
      </c>
      <c r="J128" s="55">
        <f>H128*0.589</f>
        <v>0</v>
      </c>
      <c r="K128" s="55">
        <f>I128*2.01</f>
        <v>100.49999999999999</v>
      </c>
      <c r="L128" s="59">
        <f>J128+K128</f>
        <v>100.49999999999999</v>
      </c>
      <c r="M128" s="147"/>
    </row>
    <row r="129" spans="1:13" ht="17.25" customHeight="1">
      <c r="A129" s="4" t="s">
        <v>838</v>
      </c>
      <c r="B129" s="12" t="s">
        <v>1014</v>
      </c>
      <c r="C129" s="12"/>
      <c r="D129" s="2"/>
      <c r="E129" s="12">
        <v>830</v>
      </c>
      <c r="F129" s="2"/>
      <c r="G129" s="12">
        <v>830</v>
      </c>
      <c r="H129" s="2"/>
      <c r="I129" s="6">
        <f>G129-E129</f>
        <v>0</v>
      </c>
      <c r="J129" s="55">
        <f>H129*0.589</f>
        <v>0</v>
      </c>
      <c r="K129" s="55">
        <f>I129*2.01</f>
        <v>0</v>
      </c>
      <c r="L129" s="59">
        <f>J129+K129</f>
        <v>0</v>
      </c>
      <c r="M129" s="147"/>
    </row>
    <row r="130" spans="1:13" ht="17.25" customHeight="1">
      <c r="A130" s="4" t="s">
        <v>839</v>
      </c>
      <c r="B130" s="143" t="s">
        <v>1015</v>
      </c>
      <c r="C130" s="12" t="s">
        <v>539</v>
      </c>
      <c r="D130" s="2"/>
      <c r="E130" s="12">
        <v>993</v>
      </c>
      <c r="F130" s="2"/>
      <c r="G130" s="12">
        <v>1023</v>
      </c>
      <c r="H130" s="2"/>
      <c r="I130" s="6">
        <f aca="true" t="shared" si="17" ref="I130:I146">G130-E130</f>
        <v>30</v>
      </c>
      <c r="J130" s="55">
        <f aca="true" t="shared" si="18" ref="J130:J146">H130*0.589</f>
        <v>0</v>
      </c>
      <c r="K130" s="55">
        <f aca="true" t="shared" si="19" ref="K130:K146">I130*2.01</f>
        <v>60.3</v>
      </c>
      <c r="L130" s="154">
        <f>K130+K131</f>
        <v>62.309999999999995</v>
      </c>
      <c r="M130" s="147"/>
    </row>
    <row r="131" spans="1:13" ht="17.25" customHeight="1">
      <c r="A131" s="4" t="s">
        <v>840</v>
      </c>
      <c r="B131" s="145"/>
      <c r="C131" s="12" t="s">
        <v>463</v>
      </c>
      <c r="D131" s="2"/>
      <c r="E131" s="12">
        <v>77</v>
      </c>
      <c r="F131" s="2"/>
      <c r="G131" s="12">
        <v>78</v>
      </c>
      <c r="H131" s="2"/>
      <c r="I131" s="6">
        <f t="shared" si="17"/>
        <v>1</v>
      </c>
      <c r="J131" s="55">
        <f t="shared" si="18"/>
        <v>0</v>
      </c>
      <c r="K131" s="55">
        <f t="shared" si="19"/>
        <v>2.01</v>
      </c>
      <c r="L131" s="156"/>
      <c r="M131" s="147"/>
    </row>
    <row r="132" spans="1:13" ht="17.25" customHeight="1">
      <c r="A132" s="4" t="s">
        <v>841</v>
      </c>
      <c r="B132" s="143" t="s">
        <v>1016</v>
      </c>
      <c r="C132" s="12" t="s">
        <v>539</v>
      </c>
      <c r="D132" s="2"/>
      <c r="E132" s="12">
        <v>1120</v>
      </c>
      <c r="F132" s="2"/>
      <c r="G132" s="12">
        <v>1120</v>
      </c>
      <c r="H132" s="2"/>
      <c r="I132" s="6">
        <f t="shared" si="17"/>
        <v>0</v>
      </c>
      <c r="J132" s="55">
        <f t="shared" si="18"/>
        <v>0</v>
      </c>
      <c r="K132" s="55">
        <f t="shared" si="19"/>
        <v>0</v>
      </c>
      <c r="L132" s="154">
        <f>K132+K133</f>
        <v>20.099999999999998</v>
      </c>
      <c r="M132" s="147"/>
    </row>
    <row r="133" spans="1:13" ht="17.25" customHeight="1">
      <c r="A133" s="4" t="s">
        <v>842</v>
      </c>
      <c r="B133" s="145"/>
      <c r="C133" s="12" t="s">
        <v>463</v>
      </c>
      <c r="D133" s="2"/>
      <c r="E133" s="12">
        <v>115</v>
      </c>
      <c r="F133" s="2"/>
      <c r="G133" s="12">
        <v>125</v>
      </c>
      <c r="H133" s="2"/>
      <c r="I133" s="6">
        <f t="shared" si="17"/>
        <v>10</v>
      </c>
      <c r="J133" s="55">
        <f t="shared" si="18"/>
        <v>0</v>
      </c>
      <c r="K133" s="55">
        <f t="shared" si="19"/>
        <v>20.099999999999998</v>
      </c>
      <c r="L133" s="156"/>
      <c r="M133" s="147"/>
    </row>
    <row r="134" spans="1:13" ht="17.25" customHeight="1">
      <c r="A134" s="163"/>
      <c r="B134" s="143" t="s">
        <v>1389</v>
      </c>
      <c r="C134" s="12" t="s">
        <v>1388</v>
      </c>
      <c r="D134" s="2"/>
      <c r="E134" s="12">
        <v>25</v>
      </c>
      <c r="F134" s="2"/>
      <c r="G134" s="12">
        <v>32</v>
      </c>
      <c r="H134" s="2"/>
      <c r="I134" s="6">
        <f t="shared" si="17"/>
        <v>7</v>
      </c>
      <c r="J134" s="55"/>
      <c r="K134" s="55">
        <f t="shared" si="19"/>
        <v>14.069999999999999</v>
      </c>
      <c r="L134" s="154">
        <f>K134+K135+K136</f>
        <v>58.28999999999999</v>
      </c>
      <c r="M134" s="147"/>
    </row>
    <row r="135" spans="1:13" ht="17.25" customHeight="1">
      <c r="A135" s="124"/>
      <c r="B135" s="144"/>
      <c r="C135" s="12" t="s">
        <v>1390</v>
      </c>
      <c r="D135" s="2"/>
      <c r="E135" s="12">
        <v>0</v>
      </c>
      <c r="F135" s="2"/>
      <c r="G135" s="12">
        <v>20</v>
      </c>
      <c r="H135" s="2"/>
      <c r="I135" s="6">
        <f t="shared" si="17"/>
        <v>20</v>
      </c>
      <c r="J135" s="55"/>
      <c r="K135" s="55">
        <f t="shared" si="19"/>
        <v>40.199999999999996</v>
      </c>
      <c r="L135" s="155"/>
      <c r="M135" s="147"/>
    </row>
    <row r="136" spans="1:13" ht="17.25" customHeight="1">
      <c r="A136" s="124"/>
      <c r="B136" s="144"/>
      <c r="C136" s="12" t="s">
        <v>1391</v>
      </c>
      <c r="D136" s="2"/>
      <c r="E136" s="12">
        <v>106</v>
      </c>
      <c r="F136" s="2"/>
      <c r="G136" s="12">
        <v>108</v>
      </c>
      <c r="H136" s="2"/>
      <c r="I136" s="6">
        <f t="shared" si="17"/>
        <v>2</v>
      </c>
      <c r="J136" s="55"/>
      <c r="K136" s="55">
        <f t="shared" si="19"/>
        <v>4.02</v>
      </c>
      <c r="L136" s="155"/>
      <c r="M136" s="147"/>
    </row>
    <row r="137" spans="1:13" ht="17.25" customHeight="1">
      <c r="A137" s="4" t="s">
        <v>843</v>
      </c>
      <c r="B137" s="12" t="s">
        <v>1017</v>
      </c>
      <c r="C137" s="12"/>
      <c r="D137" s="2"/>
      <c r="E137" s="12">
        <v>410</v>
      </c>
      <c r="F137" s="2"/>
      <c r="G137" s="12">
        <v>429</v>
      </c>
      <c r="H137" s="2"/>
      <c r="I137" s="6">
        <f t="shared" si="17"/>
        <v>19</v>
      </c>
      <c r="J137" s="55">
        <f t="shared" si="18"/>
        <v>0</v>
      </c>
      <c r="K137" s="55">
        <f t="shared" si="19"/>
        <v>38.19</v>
      </c>
      <c r="L137" s="59">
        <f>J137+K137</f>
        <v>38.19</v>
      </c>
      <c r="M137" s="147"/>
    </row>
    <row r="138" spans="1:13" ht="17.25" customHeight="1">
      <c r="A138" s="4" t="s">
        <v>844</v>
      </c>
      <c r="B138" s="12" t="s">
        <v>1018</v>
      </c>
      <c r="C138" s="12"/>
      <c r="D138" s="2"/>
      <c r="E138" s="12">
        <v>2066</v>
      </c>
      <c r="F138" s="2"/>
      <c r="G138" s="12">
        <v>2066</v>
      </c>
      <c r="H138" s="2"/>
      <c r="I138" s="6">
        <f t="shared" si="17"/>
        <v>0</v>
      </c>
      <c r="J138" s="55">
        <f t="shared" si="18"/>
        <v>0</v>
      </c>
      <c r="K138" s="55">
        <f t="shared" si="19"/>
        <v>0</v>
      </c>
      <c r="L138" s="59">
        <f>J138+K138</f>
        <v>0</v>
      </c>
      <c r="M138" s="147"/>
    </row>
    <row r="139" spans="1:13" ht="17.25" customHeight="1">
      <c r="A139" s="4" t="s">
        <v>91</v>
      </c>
      <c r="B139" s="12" t="s">
        <v>1019</v>
      </c>
      <c r="C139" s="12"/>
      <c r="D139" s="12"/>
      <c r="E139" s="12">
        <v>1117</v>
      </c>
      <c r="F139" s="12"/>
      <c r="G139" s="12">
        <v>1123</v>
      </c>
      <c r="H139" s="2"/>
      <c r="I139" s="6">
        <f t="shared" si="17"/>
        <v>6</v>
      </c>
      <c r="J139" s="55">
        <f t="shared" si="18"/>
        <v>0</v>
      </c>
      <c r="K139" s="55">
        <f t="shared" si="19"/>
        <v>12.059999999999999</v>
      </c>
      <c r="L139" s="59">
        <f>J139+K139</f>
        <v>12.059999999999999</v>
      </c>
      <c r="M139" s="147"/>
    </row>
    <row r="140" spans="1:13" ht="17.25" customHeight="1">
      <c r="A140" s="4" t="s">
        <v>92</v>
      </c>
      <c r="B140" s="12" t="s">
        <v>1020</v>
      </c>
      <c r="C140" s="12"/>
      <c r="D140" s="12"/>
      <c r="E140" s="12">
        <v>963</v>
      </c>
      <c r="F140" s="12"/>
      <c r="G140" s="12">
        <v>1001</v>
      </c>
      <c r="H140" s="2"/>
      <c r="I140" s="6">
        <f t="shared" si="17"/>
        <v>38</v>
      </c>
      <c r="J140" s="55">
        <f t="shared" si="18"/>
        <v>0</v>
      </c>
      <c r="K140" s="55">
        <f t="shared" si="19"/>
        <v>76.38</v>
      </c>
      <c r="L140" s="59">
        <f>J140+K140</f>
        <v>76.38</v>
      </c>
      <c r="M140" s="147"/>
    </row>
    <row r="141" spans="1:13" ht="17.25" customHeight="1">
      <c r="A141" s="4" t="s">
        <v>93</v>
      </c>
      <c r="B141" s="143" t="s">
        <v>1021</v>
      </c>
      <c r="C141" s="12" t="s">
        <v>539</v>
      </c>
      <c r="D141" s="2"/>
      <c r="E141" s="12">
        <v>998</v>
      </c>
      <c r="F141" s="2"/>
      <c r="G141" s="12">
        <v>1056</v>
      </c>
      <c r="H141" s="2"/>
      <c r="I141" s="6">
        <f t="shared" si="17"/>
        <v>58</v>
      </c>
      <c r="J141" s="55">
        <f t="shared" si="18"/>
        <v>0</v>
      </c>
      <c r="K141" s="55">
        <f t="shared" si="19"/>
        <v>116.57999999999998</v>
      </c>
      <c r="L141" s="154">
        <f>K141+K142</f>
        <v>174.86999999999998</v>
      </c>
      <c r="M141" s="147"/>
    </row>
    <row r="142" spans="1:13" ht="17.25" customHeight="1">
      <c r="A142" s="4" t="s">
        <v>94</v>
      </c>
      <c r="B142" s="145"/>
      <c r="C142" s="12" t="s">
        <v>463</v>
      </c>
      <c r="D142" s="2"/>
      <c r="E142" s="12">
        <v>102</v>
      </c>
      <c r="F142" s="2"/>
      <c r="G142" s="12">
        <v>131</v>
      </c>
      <c r="H142" s="2"/>
      <c r="I142" s="6">
        <f t="shared" si="17"/>
        <v>29</v>
      </c>
      <c r="J142" s="55">
        <f t="shared" si="18"/>
        <v>0</v>
      </c>
      <c r="K142" s="55">
        <f t="shared" si="19"/>
        <v>58.28999999999999</v>
      </c>
      <c r="L142" s="156"/>
      <c r="M142" s="147"/>
    </row>
    <row r="143" spans="1:13" ht="17.25" customHeight="1">
      <c r="A143" s="4" t="s">
        <v>95</v>
      </c>
      <c r="B143" s="12" t="s">
        <v>1022</v>
      </c>
      <c r="C143" s="12"/>
      <c r="D143" s="2"/>
      <c r="E143" s="12">
        <v>1538</v>
      </c>
      <c r="F143" s="2"/>
      <c r="G143" s="12">
        <v>1545</v>
      </c>
      <c r="H143" s="2"/>
      <c r="I143" s="6">
        <f t="shared" si="17"/>
        <v>7</v>
      </c>
      <c r="J143" s="55">
        <f t="shared" si="18"/>
        <v>0</v>
      </c>
      <c r="K143" s="55">
        <f t="shared" si="19"/>
        <v>14.069999999999999</v>
      </c>
      <c r="L143" s="59">
        <f>J143+K143</f>
        <v>14.069999999999999</v>
      </c>
      <c r="M143" s="147"/>
    </row>
    <row r="144" spans="1:13" ht="17.25" customHeight="1">
      <c r="A144" s="4" t="s">
        <v>96</v>
      </c>
      <c r="B144" s="143" t="s">
        <v>1023</v>
      </c>
      <c r="C144" s="12" t="s">
        <v>539</v>
      </c>
      <c r="D144" s="2"/>
      <c r="E144" s="12">
        <v>379</v>
      </c>
      <c r="F144" s="2"/>
      <c r="G144" s="12">
        <v>408</v>
      </c>
      <c r="H144" s="2"/>
      <c r="I144" s="6">
        <f t="shared" si="17"/>
        <v>29</v>
      </c>
      <c r="J144" s="55">
        <f t="shared" si="18"/>
        <v>0</v>
      </c>
      <c r="K144" s="55">
        <f t="shared" si="19"/>
        <v>58.28999999999999</v>
      </c>
      <c r="L144" s="154">
        <f>K144+K145</f>
        <v>58.28999999999999</v>
      </c>
      <c r="M144" s="147"/>
    </row>
    <row r="145" spans="1:13" ht="17.25" customHeight="1">
      <c r="A145" s="4" t="s">
        <v>97</v>
      </c>
      <c r="B145" s="145"/>
      <c r="C145" s="12" t="s">
        <v>463</v>
      </c>
      <c r="D145" s="2"/>
      <c r="E145" s="12">
        <v>32</v>
      </c>
      <c r="F145" s="2"/>
      <c r="G145" s="12">
        <v>32</v>
      </c>
      <c r="H145" s="2"/>
      <c r="I145" s="6">
        <f t="shared" si="17"/>
        <v>0</v>
      </c>
      <c r="J145" s="55">
        <f t="shared" si="18"/>
        <v>0</v>
      </c>
      <c r="K145" s="55">
        <f t="shared" si="19"/>
        <v>0</v>
      </c>
      <c r="L145" s="156"/>
      <c r="M145" s="147"/>
    </row>
    <row r="146" spans="1:13" ht="17.25" customHeight="1">
      <c r="A146" s="4" t="s">
        <v>98</v>
      </c>
      <c r="B146" s="12" t="s">
        <v>1024</v>
      </c>
      <c r="C146" s="12"/>
      <c r="D146" s="2"/>
      <c r="E146" s="12">
        <v>2281</v>
      </c>
      <c r="F146" s="2"/>
      <c r="G146" s="12">
        <v>2331</v>
      </c>
      <c r="H146" s="2"/>
      <c r="I146" s="6">
        <f t="shared" si="17"/>
        <v>50</v>
      </c>
      <c r="J146" s="55">
        <f t="shared" si="18"/>
        <v>0</v>
      </c>
      <c r="K146" s="55">
        <f t="shared" si="19"/>
        <v>100.49999999999999</v>
      </c>
      <c r="L146" s="59">
        <f>J146+K146</f>
        <v>100.49999999999999</v>
      </c>
      <c r="M146" s="147"/>
    </row>
    <row r="147" spans="1:13" ht="17.25" customHeight="1">
      <c r="A147" s="142" t="s">
        <v>798</v>
      </c>
      <c r="B147" s="142"/>
      <c r="C147" s="2"/>
      <c r="D147" s="2"/>
      <c r="E147" s="2"/>
      <c r="F147" s="2"/>
      <c r="G147" s="2"/>
      <c r="H147" s="2"/>
      <c r="I147" s="2"/>
      <c r="J147" s="54"/>
      <c r="K147" s="59">
        <f>SUM(K123:K146)</f>
        <v>787.92</v>
      </c>
      <c r="L147" s="59">
        <f>SUM(L123:L146)</f>
        <v>787.92</v>
      </c>
      <c r="M147" s="147"/>
    </row>
    <row r="148" spans="1:13" ht="25.5">
      <c r="A148" s="148" t="s">
        <v>540</v>
      </c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50"/>
    </row>
    <row r="149" spans="1:13" ht="19.5" customHeight="1">
      <c r="A149" s="150" t="s">
        <v>793</v>
      </c>
      <c r="B149" s="150"/>
      <c r="C149" s="1"/>
      <c r="F149" s="160" t="s">
        <v>1108</v>
      </c>
      <c r="G149" s="161"/>
      <c r="H149" s="161"/>
      <c r="I149" s="161"/>
      <c r="K149" s="151"/>
      <c r="L149" s="151"/>
      <c r="M149" s="151"/>
    </row>
    <row r="150" spans="1:13" ht="19.5" customHeight="1">
      <c r="A150" s="146" t="s">
        <v>435</v>
      </c>
      <c r="B150" s="142" t="s">
        <v>436</v>
      </c>
      <c r="C150" s="143" t="s">
        <v>464</v>
      </c>
      <c r="D150" s="142" t="s">
        <v>437</v>
      </c>
      <c r="E150" s="142"/>
      <c r="F150" s="142" t="s">
        <v>438</v>
      </c>
      <c r="G150" s="142"/>
      <c r="H150" s="142" t="s">
        <v>439</v>
      </c>
      <c r="I150" s="142"/>
      <c r="J150" s="141" t="s">
        <v>440</v>
      </c>
      <c r="K150" s="141"/>
      <c r="L150" s="141"/>
      <c r="M150" s="142" t="s">
        <v>441</v>
      </c>
    </row>
    <row r="151" spans="1:13" ht="19.5" customHeight="1">
      <c r="A151" s="146"/>
      <c r="B151" s="142"/>
      <c r="C151" s="145"/>
      <c r="D151" s="2" t="s">
        <v>794</v>
      </c>
      <c r="E151" s="2" t="s">
        <v>795</v>
      </c>
      <c r="F151" s="2" t="s">
        <v>794</v>
      </c>
      <c r="G151" s="2" t="s">
        <v>795</v>
      </c>
      <c r="H151" s="2" t="s">
        <v>794</v>
      </c>
      <c r="I151" s="2" t="s">
        <v>795</v>
      </c>
      <c r="J151" s="54" t="s">
        <v>796</v>
      </c>
      <c r="K151" s="54" t="s">
        <v>797</v>
      </c>
      <c r="L151" s="54" t="s">
        <v>798</v>
      </c>
      <c r="M151" s="142"/>
    </row>
    <row r="152" spans="1:13" ht="19.5" customHeight="1">
      <c r="A152" s="163" t="s">
        <v>845</v>
      </c>
      <c r="B152" s="136" t="s">
        <v>1025</v>
      </c>
      <c r="C152" s="29" t="s">
        <v>471</v>
      </c>
      <c r="D152" s="12"/>
      <c r="E152" s="12">
        <v>721</v>
      </c>
      <c r="F152" s="12"/>
      <c r="G152" s="12">
        <v>734</v>
      </c>
      <c r="H152" s="6">
        <f aca="true" t="shared" si="20" ref="H152:I155">F152-D152</f>
        <v>0</v>
      </c>
      <c r="I152" s="6">
        <f t="shared" si="20"/>
        <v>13</v>
      </c>
      <c r="J152" s="55">
        <f aca="true" t="shared" si="21" ref="J152:J170">H152*0.589</f>
        <v>0</v>
      </c>
      <c r="K152" s="55">
        <f aca="true" t="shared" si="22" ref="K152:K170">I152*2.01</f>
        <v>26.129999999999995</v>
      </c>
      <c r="L152" s="154">
        <f>K152+K153+K154</f>
        <v>78.38999999999999</v>
      </c>
      <c r="M152" s="147" t="s">
        <v>1169</v>
      </c>
    </row>
    <row r="153" spans="1:13" ht="19.5" customHeight="1">
      <c r="A153" s="164"/>
      <c r="B153" s="137"/>
      <c r="C153" s="12" t="s">
        <v>446</v>
      </c>
      <c r="D153" s="12"/>
      <c r="E153" s="12">
        <v>330</v>
      </c>
      <c r="F153" s="12"/>
      <c r="G153" s="12">
        <v>341</v>
      </c>
      <c r="H153" s="6">
        <f t="shared" si="20"/>
        <v>0</v>
      </c>
      <c r="I153" s="6">
        <f t="shared" si="20"/>
        <v>11</v>
      </c>
      <c r="J153" s="55">
        <f t="shared" si="21"/>
        <v>0</v>
      </c>
      <c r="K153" s="55">
        <f t="shared" si="22"/>
        <v>22.11</v>
      </c>
      <c r="L153" s="155"/>
      <c r="M153" s="147"/>
    </row>
    <row r="154" spans="1:13" ht="19.5" customHeight="1">
      <c r="A154" s="165"/>
      <c r="B154" s="138"/>
      <c r="C154" s="12" t="s">
        <v>219</v>
      </c>
      <c r="D154" s="12"/>
      <c r="E154" s="12">
        <v>261</v>
      </c>
      <c r="F154" s="12"/>
      <c r="G154" s="12">
        <v>276</v>
      </c>
      <c r="H154" s="6">
        <f t="shared" si="20"/>
        <v>0</v>
      </c>
      <c r="I154" s="6">
        <f t="shared" si="20"/>
        <v>15</v>
      </c>
      <c r="J154" s="55">
        <f t="shared" si="21"/>
        <v>0</v>
      </c>
      <c r="K154" s="55">
        <f t="shared" si="22"/>
        <v>30.15</v>
      </c>
      <c r="L154" s="156"/>
      <c r="M154" s="147"/>
    </row>
    <row r="155" spans="1:13" ht="19.5" customHeight="1">
      <c r="A155" s="4" t="s">
        <v>215</v>
      </c>
      <c r="B155" s="12" t="s">
        <v>1026</v>
      </c>
      <c r="C155" s="12"/>
      <c r="D155" s="85">
        <v>0</v>
      </c>
      <c r="E155" s="12">
        <v>6590</v>
      </c>
      <c r="F155" s="85">
        <v>600</v>
      </c>
      <c r="G155" s="12">
        <v>6614</v>
      </c>
      <c r="H155" s="6">
        <f t="shared" si="20"/>
        <v>600</v>
      </c>
      <c r="I155" s="6">
        <f>G155-E155</f>
        <v>24</v>
      </c>
      <c r="J155" s="55">
        <f t="shared" si="21"/>
        <v>353.4</v>
      </c>
      <c r="K155" s="55">
        <f t="shared" si="22"/>
        <v>48.239999999999995</v>
      </c>
      <c r="L155" s="59">
        <f aca="true" t="shared" si="23" ref="L155:L161">J155+K155</f>
        <v>401.64</v>
      </c>
      <c r="M155" s="147"/>
    </row>
    <row r="156" spans="1:13" ht="19.5" customHeight="1">
      <c r="A156" s="4" t="s">
        <v>846</v>
      </c>
      <c r="B156" s="12" t="s">
        <v>777</v>
      </c>
      <c r="C156" s="12"/>
      <c r="D156" s="85"/>
      <c r="E156" s="12">
        <v>5612</v>
      </c>
      <c r="F156" s="85"/>
      <c r="G156" s="12">
        <v>5612</v>
      </c>
      <c r="H156" s="6">
        <v>0</v>
      </c>
      <c r="I156" s="6">
        <f>G156-E156</f>
        <v>0</v>
      </c>
      <c r="J156" s="55">
        <f t="shared" si="21"/>
        <v>0</v>
      </c>
      <c r="K156" s="55">
        <f t="shared" si="22"/>
        <v>0</v>
      </c>
      <c r="L156" s="59">
        <f t="shared" si="23"/>
        <v>0</v>
      </c>
      <c r="M156" s="147"/>
    </row>
    <row r="157" spans="1:13" ht="19.5" customHeight="1">
      <c r="A157" s="4" t="s">
        <v>847</v>
      </c>
      <c r="B157" s="12" t="s">
        <v>1027</v>
      </c>
      <c r="C157" s="12"/>
      <c r="D157" s="85">
        <v>2798</v>
      </c>
      <c r="E157" s="12">
        <v>8940</v>
      </c>
      <c r="F157" s="85">
        <v>3281</v>
      </c>
      <c r="G157" s="12">
        <v>8990</v>
      </c>
      <c r="H157" s="6">
        <f>F157-D157</f>
        <v>483</v>
      </c>
      <c r="I157" s="6">
        <f>G157-E157</f>
        <v>50</v>
      </c>
      <c r="J157" s="55">
        <f t="shared" si="21"/>
        <v>284.48699999999997</v>
      </c>
      <c r="K157" s="55">
        <f t="shared" si="22"/>
        <v>100.49999999999999</v>
      </c>
      <c r="L157" s="59">
        <f t="shared" si="23"/>
        <v>384.98699999999997</v>
      </c>
      <c r="M157" s="147"/>
    </row>
    <row r="158" spans="1:13" ht="19.5" customHeight="1">
      <c r="A158" s="4" t="s">
        <v>848</v>
      </c>
      <c r="B158" s="12" t="s">
        <v>1028</v>
      </c>
      <c r="C158" s="12"/>
      <c r="D158" s="12">
        <v>2102</v>
      </c>
      <c r="E158" s="12">
        <v>258</v>
      </c>
      <c r="F158" s="12">
        <v>2102</v>
      </c>
      <c r="G158" s="12">
        <v>258</v>
      </c>
      <c r="H158" s="6">
        <f>F158-D158</f>
        <v>0</v>
      </c>
      <c r="I158" s="6">
        <f aca="true" t="shared" si="24" ref="I158:I170">G158-E158</f>
        <v>0</v>
      </c>
      <c r="J158" s="55">
        <f t="shared" si="21"/>
        <v>0</v>
      </c>
      <c r="K158" s="55">
        <f t="shared" si="22"/>
        <v>0</v>
      </c>
      <c r="L158" s="59">
        <f t="shared" si="23"/>
        <v>0</v>
      </c>
      <c r="M158" s="147"/>
    </row>
    <row r="159" spans="1:13" ht="19.5" customHeight="1">
      <c r="A159" s="4" t="s">
        <v>849</v>
      </c>
      <c r="B159" s="12" t="s">
        <v>1029</v>
      </c>
      <c r="C159" s="12"/>
      <c r="D159" s="12">
        <v>3590</v>
      </c>
      <c r="E159" s="12">
        <v>8725</v>
      </c>
      <c r="F159" s="12">
        <v>3891</v>
      </c>
      <c r="G159" s="12">
        <v>8746</v>
      </c>
      <c r="H159" s="6">
        <f>F159-D159</f>
        <v>301</v>
      </c>
      <c r="I159" s="6">
        <f t="shared" si="24"/>
        <v>21</v>
      </c>
      <c r="J159" s="55">
        <f t="shared" si="21"/>
        <v>177.289</v>
      </c>
      <c r="K159" s="55">
        <f t="shared" si="22"/>
        <v>42.209999999999994</v>
      </c>
      <c r="L159" s="59">
        <f t="shared" si="23"/>
        <v>219.49899999999997</v>
      </c>
      <c r="M159" s="147"/>
    </row>
    <row r="160" spans="1:13" ht="19.5" customHeight="1">
      <c r="A160" s="4" t="s">
        <v>850</v>
      </c>
      <c r="B160" s="12" t="s">
        <v>778</v>
      </c>
      <c r="C160" s="12"/>
      <c r="D160" s="85">
        <v>1540</v>
      </c>
      <c r="E160" s="12">
        <v>5</v>
      </c>
      <c r="F160" s="85">
        <v>1540</v>
      </c>
      <c r="G160" s="12">
        <v>5</v>
      </c>
      <c r="H160" s="6">
        <f>F160-D160</f>
        <v>0</v>
      </c>
      <c r="I160" s="6">
        <f t="shared" si="24"/>
        <v>0</v>
      </c>
      <c r="J160" s="55">
        <f t="shared" si="21"/>
        <v>0</v>
      </c>
      <c r="K160" s="55">
        <f t="shared" si="22"/>
        <v>0</v>
      </c>
      <c r="L160" s="59">
        <f t="shared" si="23"/>
        <v>0</v>
      </c>
      <c r="M160" s="147"/>
    </row>
    <row r="161" spans="1:13" ht="19.5" customHeight="1">
      <c r="A161" s="4" t="s">
        <v>851</v>
      </c>
      <c r="B161" s="12" t="s">
        <v>217</v>
      </c>
      <c r="C161" s="12"/>
      <c r="D161" s="12">
        <v>3419</v>
      </c>
      <c r="E161" s="86">
        <v>2</v>
      </c>
      <c r="F161" s="12">
        <v>3441</v>
      </c>
      <c r="G161" s="86">
        <v>6</v>
      </c>
      <c r="H161" s="6">
        <f>F161-D161</f>
        <v>22</v>
      </c>
      <c r="I161" s="6">
        <f t="shared" si="24"/>
        <v>4</v>
      </c>
      <c r="J161" s="55">
        <f t="shared" si="21"/>
        <v>12.957999999999998</v>
      </c>
      <c r="K161" s="55">
        <f t="shared" si="22"/>
        <v>8.04</v>
      </c>
      <c r="L161" s="59">
        <f t="shared" si="23"/>
        <v>20.997999999999998</v>
      </c>
      <c r="M161" s="147"/>
    </row>
    <row r="162" spans="1:13" ht="19.5" customHeight="1">
      <c r="A162" s="163" t="s">
        <v>852</v>
      </c>
      <c r="B162" s="136" t="s">
        <v>465</v>
      </c>
      <c r="C162" s="29" t="s">
        <v>446</v>
      </c>
      <c r="D162" s="12"/>
      <c r="E162" s="12">
        <v>1020</v>
      </c>
      <c r="F162" s="12"/>
      <c r="G162" s="12">
        <v>1060</v>
      </c>
      <c r="H162" s="6">
        <f aca="true" t="shared" si="25" ref="H162:H170">F162-D162</f>
        <v>0</v>
      </c>
      <c r="I162" s="6">
        <f t="shared" si="24"/>
        <v>40</v>
      </c>
      <c r="J162" s="55">
        <f t="shared" si="21"/>
        <v>0</v>
      </c>
      <c r="K162" s="55">
        <f t="shared" si="22"/>
        <v>80.39999999999999</v>
      </c>
      <c r="L162" s="154">
        <f>K162+K163+K164</f>
        <v>116.57999999999998</v>
      </c>
      <c r="M162" s="147"/>
    </row>
    <row r="163" spans="1:13" ht="19.5" customHeight="1">
      <c r="A163" s="124"/>
      <c r="B163" s="137"/>
      <c r="C163" s="29" t="s">
        <v>218</v>
      </c>
      <c r="D163" s="2"/>
      <c r="E163" s="12">
        <v>472</v>
      </c>
      <c r="F163" s="2"/>
      <c r="G163" s="12">
        <v>490</v>
      </c>
      <c r="H163" s="6">
        <f t="shared" si="25"/>
        <v>0</v>
      </c>
      <c r="I163" s="6">
        <f t="shared" si="24"/>
        <v>18</v>
      </c>
      <c r="J163" s="55">
        <f t="shared" si="21"/>
        <v>0</v>
      </c>
      <c r="K163" s="55">
        <f t="shared" si="22"/>
        <v>36.17999999999999</v>
      </c>
      <c r="L163" s="155"/>
      <c r="M163" s="147"/>
    </row>
    <row r="164" spans="1:13" ht="19.5" customHeight="1">
      <c r="A164" s="167"/>
      <c r="B164" s="138"/>
      <c r="C164" s="29" t="s">
        <v>207</v>
      </c>
      <c r="D164" s="2"/>
      <c r="E164" s="12">
        <v>68</v>
      </c>
      <c r="F164" s="2"/>
      <c r="G164" s="12">
        <v>68</v>
      </c>
      <c r="H164" s="6">
        <f t="shared" si="25"/>
        <v>0</v>
      </c>
      <c r="I164" s="6">
        <f t="shared" si="24"/>
        <v>0</v>
      </c>
      <c r="J164" s="55">
        <f t="shared" si="21"/>
        <v>0</v>
      </c>
      <c r="K164" s="55">
        <f t="shared" si="22"/>
        <v>0</v>
      </c>
      <c r="L164" s="156"/>
      <c r="M164" s="147"/>
    </row>
    <row r="165" spans="1:13" ht="19.5" customHeight="1">
      <c r="A165" s="163" t="s">
        <v>525</v>
      </c>
      <c r="B165" s="136" t="s">
        <v>521</v>
      </c>
      <c r="C165" s="32" t="s">
        <v>471</v>
      </c>
      <c r="D165" s="2"/>
      <c r="E165" s="12" t="s">
        <v>557</v>
      </c>
      <c r="F165" s="2"/>
      <c r="G165" s="12" t="s">
        <v>557</v>
      </c>
      <c r="H165" s="6">
        <f t="shared" si="25"/>
        <v>0</v>
      </c>
      <c r="I165" s="2">
        <v>30</v>
      </c>
      <c r="J165" s="55">
        <f t="shared" si="21"/>
        <v>0</v>
      </c>
      <c r="K165" s="55">
        <f t="shared" si="22"/>
        <v>60.3</v>
      </c>
      <c r="L165" s="154">
        <f>K165+K166+K167</f>
        <v>66.33</v>
      </c>
      <c r="M165" s="147"/>
    </row>
    <row r="166" spans="1:13" ht="19.5" customHeight="1">
      <c r="A166" s="124"/>
      <c r="B166" s="137"/>
      <c r="C166" s="32" t="s">
        <v>206</v>
      </c>
      <c r="D166" s="2"/>
      <c r="E166" s="12">
        <v>177</v>
      </c>
      <c r="F166" s="2"/>
      <c r="G166" s="12">
        <v>180</v>
      </c>
      <c r="H166" s="6">
        <f t="shared" si="25"/>
        <v>0</v>
      </c>
      <c r="I166" s="6">
        <f t="shared" si="24"/>
        <v>3</v>
      </c>
      <c r="J166" s="55">
        <f t="shared" si="21"/>
        <v>0</v>
      </c>
      <c r="K166" s="55">
        <f t="shared" si="22"/>
        <v>6.029999999999999</v>
      </c>
      <c r="L166" s="155"/>
      <c r="M166" s="147"/>
    </row>
    <row r="167" spans="1:13" ht="19.5" customHeight="1">
      <c r="A167" s="167"/>
      <c r="B167" s="138"/>
      <c r="C167" s="32" t="s">
        <v>207</v>
      </c>
      <c r="D167" s="2"/>
      <c r="E167" s="12">
        <v>14</v>
      </c>
      <c r="F167" s="2"/>
      <c r="G167" s="12">
        <v>14</v>
      </c>
      <c r="H167" s="6">
        <f t="shared" si="25"/>
        <v>0</v>
      </c>
      <c r="I167" s="6">
        <f t="shared" si="24"/>
        <v>0</v>
      </c>
      <c r="J167" s="55">
        <f t="shared" si="21"/>
        <v>0</v>
      </c>
      <c r="K167" s="55">
        <f t="shared" si="22"/>
        <v>0</v>
      </c>
      <c r="L167" s="156"/>
      <c r="M167" s="147"/>
    </row>
    <row r="168" spans="1:13" ht="19.5" customHeight="1">
      <c r="A168" s="163" t="s">
        <v>526</v>
      </c>
      <c r="B168" s="136" t="s">
        <v>472</v>
      </c>
      <c r="C168" s="29" t="s">
        <v>446</v>
      </c>
      <c r="D168" s="2"/>
      <c r="E168" s="12">
        <v>527</v>
      </c>
      <c r="F168" s="2"/>
      <c r="G168" s="12">
        <v>527</v>
      </c>
      <c r="H168" s="6">
        <f t="shared" si="25"/>
        <v>0</v>
      </c>
      <c r="I168" s="6">
        <f t="shared" si="24"/>
        <v>0</v>
      </c>
      <c r="J168" s="55">
        <f t="shared" si="21"/>
        <v>0</v>
      </c>
      <c r="K168" s="55">
        <f t="shared" si="22"/>
        <v>0</v>
      </c>
      <c r="L168" s="154">
        <f>K168+K169+K170</f>
        <v>0</v>
      </c>
      <c r="M168" s="147"/>
    </row>
    <row r="169" spans="1:13" ht="19.5" customHeight="1">
      <c r="A169" s="124"/>
      <c r="B169" s="137"/>
      <c r="C169" s="29" t="s">
        <v>206</v>
      </c>
      <c r="D169" s="2"/>
      <c r="E169" s="12">
        <v>148</v>
      </c>
      <c r="F169" s="2"/>
      <c r="G169" s="12">
        <v>148</v>
      </c>
      <c r="H169" s="6">
        <f t="shared" si="25"/>
        <v>0</v>
      </c>
      <c r="I169" s="6">
        <f t="shared" si="24"/>
        <v>0</v>
      </c>
      <c r="J169" s="55">
        <f t="shared" si="21"/>
        <v>0</v>
      </c>
      <c r="K169" s="55">
        <f t="shared" si="22"/>
        <v>0</v>
      </c>
      <c r="L169" s="155"/>
      <c r="M169" s="147"/>
    </row>
    <row r="170" spans="1:13" ht="19.5" customHeight="1">
      <c r="A170" s="167"/>
      <c r="B170" s="138"/>
      <c r="C170" s="29" t="s">
        <v>207</v>
      </c>
      <c r="D170" s="2"/>
      <c r="E170" s="12">
        <v>260</v>
      </c>
      <c r="F170" s="2"/>
      <c r="G170" s="12">
        <v>260</v>
      </c>
      <c r="H170" s="6">
        <f t="shared" si="25"/>
        <v>0</v>
      </c>
      <c r="I170" s="6">
        <f t="shared" si="24"/>
        <v>0</v>
      </c>
      <c r="J170" s="55">
        <f t="shared" si="21"/>
        <v>0</v>
      </c>
      <c r="K170" s="55">
        <f t="shared" si="22"/>
        <v>0</v>
      </c>
      <c r="L170" s="156"/>
      <c r="M170" s="147"/>
    </row>
    <row r="171" spans="1:13" ht="19.5" customHeight="1">
      <c r="A171" s="142" t="s">
        <v>798</v>
      </c>
      <c r="B171" s="142"/>
      <c r="C171" s="2"/>
      <c r="D171" s="2"/>
      <c r="E171" s="2"/>
      <c r="F171" s="2"/>
      <c r="G171" s="2"/>
      <c r="H171" s="2"/>
      <c r="I171" s="2"/>
      <c r="J171" s="54">
        <f>SUM(J152:J170)</f>
        <v>828.1339999999999</v>
      </c>
      <c r="K171" s="54">
        <f>SUM(K152:K170)</f>
        <v>460.28999999999996</v>
      </c>
      <c r="L171" s="54">
        <f>SUM(L152:L168)</f>
        <v>1288.4239999999998</v>
      </c>
      <c r="M171" s="147"/>
    </row>
    <row r="172" spans="1:13" ht="25.5">
      <c r="A172" s="148" t="s">
        <v>540</v>
      </c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50"/>
    </row>
    <row r="173" spans="1:13" ht="18.75" customHeight="1">
      <c r="A173" s="150" t="s">
        <v>793</v>
      </c>
      <c r="B173" s="150"/>
      <c r="C173" s="1"/>
      <c r="F173" s="160" t="s">
        <v>1108</v>
      </c>
      <c r="G173" s="161"/>
      <c r="H173" s="161"/>
      <c r="I173" s="161"/>
      <c r="K173" s="151"/>
      <c r="L173" s="151"/>
      <c r="M173" s="151"/>
    </row>
    <row r="174" spans="1:13" ht="18.75" customHeight="1">
      <c r="A174" s="146" t="s">
        <v>435</v>
      </c>
      <c r="B174" s="142" t="s">
        <v>436</v>
      </c>
      <c r="C174" s="143" t="s">
        <v>464</v>
      </c>
      <c r="D174" s="142" t="s">
        <v>437</v>
      </c>
      <c r="E174" s="142"/>
      <c r="F174" s="142" t="s">
        <v>438</v>
      </c>
      <c r="G174" s="142"/>
      <c r="H174" s="142" t="s">
        <v>439</v>
      </c>
      <c r="I174" s="142"/>
      <c r="J174" s="141" t="s">
        <v>440</v>
      </c>
      <c r="K174" s="141"/>
      <c r="L174" s="141"/>
      <c r="M174" s="142" t="s">
        <v>441</v>
      </c>
    </row>
    <row r="175" spans="1:13" ht="18.75" customHeight="1">
      <c r="A175" s="146"/>
      <c r="B175" s="142"/>
      <c r="C175" s="145"/>
      <c r="D175" s="2" t="s">
        <v>794</v>
      </c>
      <c r="E175" s="2" t="s">
        <v>795</v>
      </c>
      <c r="F175" s="2" t="s">
        <v>794</v>
      </c>
      <c r="G175" s="2" t="s">
        <v>795</v>
      </c>
      <c r="H175" s="2" t="s">
        <v>794</v>
      </c>
      <c r="I175" s="2" t="s">
        <v>795</v>
      </c>
      <c r="J175" s="54" t="s">
        <v>796</v>
      </c>
      <c r="K175" s="54" t="s">
        <v>797</v>
      </c>
      <c r="L175" s="54" t="s">
        <v>798</v>
      </c>
      <c r="M175" s="142"/>
    </row>
    <row r="176" spans="1:13" ht="18.75" customHeight="1">
      <c r="A176" s="163" t="s">
        <v>854</v>
      </c>
      <c r="B176" s="143" t="s">
        <v>486</v>
      </c>
      <c r="C176" s="32" t="s">
        <v>471</v>
      </c>
      <c r="D176" s="2"/>
      <c r="E176" s="12">
        <v>681</v>
      </c>
      <c r="F176" s="2"/>
      <c r="G176" s="12">
        <v>681</v>
      </c>
      <c r="H176" s="6">
        <f>F176-D176</f>
        <v>0</v>
      </c>
      <c r="I176" s="6">
        <f>G176-E176</f>
        <v>0</v>
      </c>
      <c r="J176" s="55">
        <f>H176*0.589</f>
        <v>0</v>
      </c>
      <c r="K176" s="55">
        <f>I176*2.01</f>
        <v>0</v>
      </c>
      <c r="L176" s="154">
        <f>K176+K177+K178</f>
        <v>0</v>
      </c>
      <c r="M176" s="143" t="s">
        <v>1169</v>
      </c>
    </row>
    <row r="177" spans="1:13" ht="18.75" customHeight="1">
      <c r="A177" s="124"/>
      <c r="B177" s="144"/>
      <c r="C177" s="32" t="s">
        <v>218</v>
      </c>
      <c r="D177" s="2"/>
      <c r="E177" s="12">
        <v>76</v>
      </c>
      <c r="F177" s="2"/>
      <c r="G177" s="12">
        <v>76</v>
      </c>
      <c r="H177" s="6">
        <f aca="true" t="shared" si="26" ref="H177:I195">F177-D177</f>
        <v>0</v>
      </c>
      <c r="I177" s="6">
        <f t="shared" si="26"/>
        <v>0</v>
      </c>
      <c r="J177" s="55">
        <f aca="true" t="shared" si="27" ref="J177:J195">H177*0.589</f>
        <v>0</v>
      </c>
      <c r="K177" s="55">
        <f aca="true" t="shared" si="28" ref="K177:K195">I177*2.01</f>
        <v>0</v>
      </c>
      <c r="L177" s="155"/>
      <c r="M177" s="164"/>
    </row>
    <row r="178" spans="1:13" ht="18.75" customHeight="1">
      <c r="A178" s="167"/>
      <c r="B178" s="145"/>
      <c r="C178" s="32" t="s">
        <v>207</v>
      </c>
      <c r="D178" s="2"/>
      <c r="E178" s="12">
        <v>17</v>
      </c>
      <c r="F178" s="2"/>
      <c r="G178" s="12">
        <v>17</v>
      </c>
      <c r="H178" s="6">
        <f t="shared" si="26"/>
        <v>0</v>
      </c>
      <c r="I178" s="6">
        <f t="shared" si="26"/>
        <v>0</v>
      </c>
      <c r="J178" s="55">
        <f t="shared" si="27"/>
        <v>0</v>
      </c>
      <c r="K178" s="55">
        <f t="shared" si="28"/>
        <v>0</v>
      </c>
      <c r="L178" s="156"/>
      <c r="M178" s="164"/>
    </row>
    <row r="179" spans="1:13" ht="18.75" customHeight="1">
      <c r="A179" s="163" t="s">
        <v>144</v>
      </c>
      <c r="B179" s="143" t="s">
        <v>487</v>
      </c>
      <c r="C179" s="32" t="s">
        <v>471</v>
      </c>
      <c r="D179" s="2"/>
      <c r="E179" s="12">
        <v>1677</v>
      </c>
      <c r="F179" s="2"/>
      <c r="G179" s="12">
        <v>1677</v>
      </c>
      <c r="H179" s="6">
        <f t="shared" si="26"/>
        <v>0</v>
      </c>
      <c r="I179" s="6">
        <f t="shared" si="26"/>
        <v>0</v>
      </c>
      <c r="J179" s="55">
        <f t="shared" si="27"/>
        <v>0</v>
      </c>
      <c r="K179" s="55">
        <f t="shared" si="28"/>
        <v>0</v>
      </c>
      <c r="L179" s="154">
        <f>K179+K180+K181</f>
        <v>0</v>
      </c>
      <c r="M179" s="164"/>
    </row>
    <row r="180" spans="1:13" ht="18.75" customHeight="1">
      <c r="A180" s="164"/>
      <c r="B180" s="144"/>
      <c r="C180" s="32" t="s">
        <v>218</v>
      </c>
      <c r="D180" s="2"/>
      <c r="E180" s="85" t="s">
        <v>776</v>
      </c>
      <c r="F180" s="2"/>
      <c r="G180" s="85" t="s">
        <v>776</v>
      </c>
      <c r="H180" s="6">
        <f t="shared" si="26"/>
        <v>0</v>
      </c>
      <c r="I180" s="6">
        <v>0</v>
      </c>
      <c r="J180" s="55">
        <f t="shared" si="27"/>
        <v>0</v>
      </c>
      <c r="K180" s="55">
        <f t="shared" si="28"/>
        <v>0</v>
      </c>
      <c r="L180" s="155"/>
      <c r="M180" s="164"/>
    </row>
    <row r="181" spans="1:13" ht="18.75" customHeight="1">
      <c r="A181" s="165"/>
      <c r="B181" s="145"/>
      <c r="C181" s="32" t="s">
        <v>207</v>
      </c>
      <c r="D181" s="2"/>
      <c r="E181" s="85" t="s">
        <v>776</v>
      </c>
      <c r="F181" s="2"/>
      <c r="G181" s="85" t="s">
        <v>776</v>
      </c>
      <c r="H181" s="6">
        <f t="shared" si="26"/>
        <v>0</v>
      </c>
      <c r="I181" s="6">
        <v>0</v>
      </c>
      <c r="J181" s="55">
        <f t="shared" si="27"/>
        <v>0</v>
      </c>
      <c r="K181" s="55">
        <f t="shared" si="28"/>
        <v>0</v>
      </c>
      <c r="L181" s="156"/>
      <c r="M181" s="164"/>
    </row>
    <row r="182" spans="1:13" ht="18.75" customHeight="1">
      <c r="A182" s="163" t="s">
        <v>528</v>
      </c>
      <c r="B182" s="143" t="s">
        <v>488</v>
      </c>
      <c r="C182" s="12" t="s">
        <v>446</v>
      </c>
      <c r="D182" s="2"/>
      <c r="E182" s="12">
        <v>586</v>
      </c>
      <c r="F182" s="2"/>
      <c r="G182" s="12">
        <v>625</v>
      </c>
      <c r="H182" s="6">
        <f t="shared" si="26"/>
        <v>0</v>
      </c>
      <c r="I182" s="6">
        <f t="shared" si="26"/>
        <v>39</v>
      </c>
      <c r="J182" s="55">
        <f t="shared" si="27"/>
        <v>0</v>
      </c>
      <c r="K182" s="55">
        <f t="shared" si="28"/>
        <v>78.38999999999999</v>
      </c>
      <c r="L182" s="154">
        <f>K182+K183+K184</f>
        <v>84.41999999999999</v>
      </c>
      <c r="M182" s="164"/>
    </row>
    <row r="183" spans="1:13" ht="18.75" customHeight="1">
      <c r="A183" s="124"/>
      <c r="B183" s="144"/>
      <c r="C183" s="12" t="s">
        <v>206</v>
      </c>
      <c r="D183" s="2"/>
      <c r="E183" s="12">
        <v>12</v>
      </c>
      <c r="F183" s="2"/>
      <c r="G183" s="12">
        <v>13</v>
      </c>
      <c r="H183" s="6">
        <f t="shared" si="26"/>
        <v>0</v>
      </c>
      <c r="I183" s="6">
        <f t="shared" si="26"/>
        <v>1</v>
      </c>
      <c r="J183" s="55">
        <f t="shared" si="27"/>
        <v>0</v>
      </c>
      <c r="K183" s="55">
        <f t="shared" si="28"/>
        <v>2.01</v>
      </c>
      <c r="L183" s="155"/>
      <c r="M183" s="164"/>
    </row>
    <row r="184" spans="1:13" ht="18.75" customHeight="1">
      <c r="A184" s="167"/>
      <c r="B184" s="145"/>
      <c r="C184" s="12" t="s">
        <v>219</v>
      </c>
      <c r="D184" s="2"/>
      <c r="E184" s="12">
        <v>131</v>
      </c>
      <c r="F184" s="2"/>
      <c r="G184" s="12">
        <v>133</v>
      </c>
      <c r="H184" s="6">
        <f t="shared" si="26"/>
        <v>0</v>
      </c>
      <c r="I184" s="6">
        <f t="shared" si="26"/>
        <v>2</v>
      </c>
      <c r="J184" s="55">
        <f t="shared" si="27"/>
        <v>0</v>
      </c>
      <c r="K184" s="55">
        <f t="shared" si="28"/>
        <v>4.02</v>
      </c>
      <c r="L184" s="156"/>
      <c r="M184" s="164"/>
    </row>
    <row r="185" spans="1:13" ht="18.75" customHeight="1">
      <c r="A185" s="163" t="s">
        <v>529</v>
      </c>
      <c r="B185" s="136" t="s">
        <v>489</v>
      </c>
      <c r="C185" s="12" t="s">
        <v>446</v>
      </c>
      <c r="D185" s="2"/>
      <c r="E185" s="12">
        <v>641</v>
      </c>
      <c r="F185" s="2"/>
      <c r="G185" s="12">
        <v>681</v>
      </c>
      <c r="H185" s="6">
        <f t="shared" si="26"/>
        <v>0</v>
      </c>
      <c r="I185" s="6">
        <f t="shared" si="26"/>
        <v>40</v>
      </c>
      <c r="J185" s="55">
        <f t="shared" si="27"/>
        <v>0</v>
      </c>
      <c r="K185" s="55">
        <f t="shared" si="28"/>
        <v>80.39999999999999</v>
      </c>
      <c r="L185" s="154">
        <f>K185+K186+K187</f>
        <v>82.41</v>
      </c>
      <c r="M185" s="164"/>
    </row>
    <row r="186" spans="1:13" ht="18.75" customHeight="1">
      <c r="A186" s="124"/>
      <c r="B186" s="137"/>
      <c r="C186" s="12" t="s">
        <v>206</v>
      </c>
      <c r="D186" s="2"/>
      <c r="E186" s="12">
        <v>46</v>
      </c>
      <c r="F186" s="2"/>
      <c r="G186" s="12">
        <v>47</v>
      </c>
      <c r="H186" s="6">
        <f t="shared" si="26"/>
        <v>0</v>
      </c>
      <c r="I186" s="6">
        <f t="shared" si="26"/>
        <v>1</v>
      </c>
      <c r="J186" s="55">
        <f t="shared" si="27"/>
        <v>0</v>
      </c>
      <c r="K186" s="55">
        <f t="shared" si="28"/>
        <v>2.01</v>
      </c>
      <c r="L186" s="155"/>
      <c r="M186" s="164"/>
    </row>
    <row r="187" spans="1:13" ht="18.75" customHeight="1">
      <c r="A187" s="167"/>
      <c r="B187" s="138"/>
      <c r="C187" s="12" t="s">
        <v>219</v>
      </c>
      <c r="D187" s="2"/>
      <c r="E187" s="12">
        <v>14</v>
      </c>
      <c r="F187" s="2"/>
      <c r="G187" s="12">
        <v>14</v>
      </c>
      <c r="H187" s="6">
        <f t="shared" si="26"/>
        <v>0</v>
      </c>
      <c r="I187" s="6">
        <f t="shared" si="26"/>
        <v>0</v>
      </c>
      <c r="J187" s="55">
        <f t="shared" si="27"/>
        <v>0</v>
      </c>
      <c r="K187" s="55">
        <f t="shared" si="28"/>
        <v>0</v>
      </c>
      <c r="L187" s="156"/>
      <c r="M187" s="164"/>
    </row>
    <row r="188" spans="1:13" ht="18.75" customHeight="1">
      <c r="A188" s="163" t="s">
        <v>530</v>
      </c>
      <c r="B188" s="136" t="s">
        <v>490</v>
      </c>
      <c r="C188" s="12" t="s">
        <v>446</v>
      </c>
      <c r="D188" s="2"/>
      <c r="E188" s="12">
        <v>1298</v>
      </c>
      <c r="F188" s="2"/>
      <c r="G188" s="12">
        <v>1328</v>
      </c>
      <c r="H188" s="6">
        <f t="shared" si="26"/>
        <v>0</v>
      </c>
      <c r="I188" s="6">
        <f t="shared" si="26"/>
        <v>30</v>
      </c>
      <c r="J188" s="55">
        <f t="shared" si="27"/>
        <v>0</v>
      </c>
      <c r="K188" s="55">
        <f t="shared" si="28"/>
        <v>60.3</v>
      </c>
      <c r="L188" s="154">
        <f>K188+K189+K190+K191</f>
        <v>60.3</v>
      </c>
      <c r="M188" s="164"/>
    </row>
    <row r="189" spans="1:13" ht="18.75" customHeight="1">
      <c r="A189" s="124"/>
      <c r="B189" s="137"/>
      <c r="C189" s="12" t="s">
        <v>206</v>
      </c>
      <c r="D189" s="2"/>
      <c r="E189" s="12">
        <v>39</v>
      </c>
      <c r="F189" s="2"/>
      <c r="G189" s="12">
        <v>39</v>
      </c>
      <c r="H189" s="6">
        <f t="shared" si="26"/>
        <v>0</v>
      </c>
      <c r="I189" s="6">
        <f t="shared" si="26"/>
        <v>0</v>
      </c>
      <c r="J189" s="55">
        <f t="shared" si="27"/>
        <v>0</v>
      </c>
      <c r="K189" s="55">
        <f t="shared" si="28"/>
        <v>0</v>
      </c>
      <c r="L189" s="155"/>
      <c r="M189" s="164"/>
    </row>
    <row r="190" spans="1:13" ht="18.75" customHeight="1">
      <c r="A190" s="124"/>
      <c r="B190" s="137"/>
      <c r="C190" s="12" t="s">
        <v>219</v>
      </c>
      <c r="D190" s="2"/>
      <c r="E190" s="12">
        <v>5</v>
      </c>
      <c r="F190" s="2"/>
      <c r="G190" s="12">
        <v>5</v>
      </c>
      <c r="H190" s="6">
        <f t="shared" si="26"/>
        <v>0</v>
      </c>
      <c r="I190" s="6">
        <f t="shared" si="26"/>
        <v>0</v>
      </c>
      <c r="J190" s="55">
        <f t="shared" si="27"/>
        <v>0</v>
      </c>
      <c r="K190" s="55">
        <f t="shared" si="28"/>
        <v>0</v>
      </c>
      <c r="L190" s="155"/>
      <c r="M190" s="164"/>
    </row>
    <row r="191" spans="1:13" ht="18.75" customHeight="1">
      <c r="A191" s="165"/>
      <c r="B191" s="138"/>
      <c r="C191" s="12" t="s">
        <v>216</v>
      </c>
      <c r="D191" s="2"/>
      <c r="E191" s="12">
        <v>91</v>
      </c>
      <c r="F191" s="2"/>
      <c r="G191" s="12">
        <v>91</v>
      </c>
      <c r="H191" s="6">
        <f t="shared" si="26"/>
        <v>0</v>
      </c>
      <c r="I191" s="6">
        <f t="shared" si="26"/>
        <v>0</v>
      </c>
      <c r="J191" s="55">
        <f t="shared" si="27"/>
        <v>0</v>
      </c>
      <c r="K191" s="55">
        <f t="shared" si="28"/>
        <v>0</v>
      </c>
      <c r="L191" s="156"/>
      <c r="M191" s="164"/>
    </row>
    <row r="192" spans="1:13" ht="18.75" customHeight="1">
      <c r="A192" s="163" t="s">
        <v>531</v>
      </c>
      <c r="B192" s="136" t="s">
        <v>984</v>
      </c>
      <c r="C192" s="12" t="s">
        <v>446</v>
      </c>
      <c r="D192" s="2"/>
      <c r="E192" s="12">
        <v>0</v>
      </c>
      <c r="F192" s="2"/>
      <c r="G192" s="12">
        <v>60</v>
      </c>
      <c r="H192" s="6">
        <f t="shared" si="26"/>
        <v>0</v>
      </c>
      <c r="I192" s="6">
        <f t="shared" si="26"/>
        <v>60</v>
      </c>
      <c r="J192" s="55">
        <f t="shared" si="27"/>
        <v>0</v>
      </c>
      <c r="K192" s="55">
        <f t="shared" si="28"/>
        <v>120.6</v>
      </c>
      <c r="L192" s="154">
        <f>K192+K193+K194+K195</f>
        <v>124.61999999999999</v>
      </c>
      <c r="M192" s="164"/>
    </row>
    <row r="193" spans="1:13" ht="18.75" customHeight="1">
      <c r="A193" s="124"/>
      <c r="B193" s="137"/>
      <c r="C193" s="12" t="s">
        <v>206</v>
      </c>
      <c r="D193" s="2"/>
      <c r="E193" s="12">
        <v>18</v>
      </c>
      <c r="F193" s="2"/>
      <c r="G193" s="12">
        <v>20</v>
      </c>
      <c r="H193" s="6">
        <f t="shared" si="26"/>
        <v>0</v>
      </c>
      <c r="I193" s="6">
        <f t="shared" si="26"/>
        <v>2</v>
      </c>
      <c r="J193" s="55">
        <f t="shared" si="27"/>
        <v>0</v>
      </c>
      <c r="K193" s="55">
        <f t="shared" si="28"/>
        <v>4.02</v>
      </c>
      <c r="L193" s="155"/>
      <c r="M193" s="164"/>
    </row>
    <row r="194" spans="1:13" ht="18.75" customHeight="1">
      <c r="A194" s="124"/>
      <c r="B194" s="137"/>
      <c r="C194" s="12" t="s">
        <v>219</v>
      </c>
      <c r="D194" s="2"/>
      <c r="E194" s="12">
        <v>165</v>
      </c>
      <c r="F194" s="2"/>
      <c r="G194" s="12">
        <v>165</v>
      </c>
      <c r="H194" s="6">
        <f t="shared" si="26"/>
        <v>0</v>
      </c>
      <c r="I194" s="6">
        <f t="shared" si="26"/>
        <v>0</v>
      </c>
      <c r="J194" s="55">
        <f t="shared" si="27"/>
        <v>0</v>
      </c>
      <c r="K194" s="55">
        <f t="shared" si="28"/>
        <v>0</v>
      </c>
      <c r="L194" s="155"/>
      <c r="M194" s="164"/>
    </row>
    <row r="195" spans="1:13" ht="18.75" customHeight="1">
      <c r="A195" s="165"/>
      <c r="B195" s="138"/>
      <c r="C195" s="12" t="s">
        <v>216</v>
      </c>
      <c r="D195" s="2"/>
      <c r="E195" s="12">
        <v>12</v>
      </c>
      <c r="F195" s="2"/>
      <c r="G195" s="12">
        <v>12</v>
      </c>
      <c r="H195" s="6">
        <f t="shared" si="26"/>
        <v>0</v>
      </c>
      <c r="I195" s="6">
        <f t="shared" si="26"/>
        <v>0</v>
      </c>
      <c r="J195" s="55">
        <f t="shared" si="27"/>
        <v>0</v>
      </c>
      <c r="K195" s="55">
        <f t="shared" si="28"/>
        <v>0</v>
      </c>
      <c r="L195" s="156"/>
      <c r="M195" s="164"/>
    </row>
    <row r="196" spans="1:13" ht="19.5" customHeight="1">
      <c r="A196" s="142" t="s">
        <v>798</v>
      </c>
      <c r="B196" s="142"/>
      <c r="C196" s="2"/>
      <c r="D196" s="3"/>
      <c r="E196" s="3"/>
      <c r="F196" s="3"/>
      <c r="G196" s="2"/>
      <c r="H196" s="3"/>
      <c r="I196" s="3"/>
      <c r="J196" s="54"/>
      <c r="K196" s="54">
        <f>SUM(K176:K195)</f>
        <v>351.75</v>
      </c>
      <c r="L196" s="54">
        <f>SUM(L176:L192)</f>
        <v>351.75</v>
      </c>
      <c r="M196" s="164"/>
    </row>
    <row r="197" spans="1:13" ht="25.5">
      <c r="A197" s="148" t="s">
        <v>540</v>
      </c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50"/>
    </row>
    <row r="198" spans="1:13" ht="18" customHeight="1">
      <c r="A198" s="150" t="s">
        <v>793</v>
      </c>
      <c r="B198" s="150"/>
      <c r="C198" s="1"/>
      <c r="F198" s="160" t="s">
        <v>1108</v>
      </c>
      <c r="G198" s="161"/>
      <c r="H198" s="161"/>
      <c r="I198" s="161"/>
      <c r="K198" s="151"/>
      <c r="L198" s="151"/>
      <c r="M198" s="151"/>
    </row>
    <row r="199" spans="1:13" ht="18" customHeight="1">
      <c r="A199" s="146" t="s">
        <v>435</v>
      </c>
      <c r="B199" s="142" t="s">
        <v>436</v>
      </c>
      <c r="C199" s="143" t="s">
        <v>464</v>
      </c>
      <c r="D199" s="142" t="s">
        <v>437</v>
      </c>
      <c r="E199" s="142"/>
      <c r="F199" s="142" t="s">
        <v>438</v>
      </c>
      <c r="G199" s="142"/>
      <c r="H199" s="142" t="s">
        <v>439</v>
      </c>
      <c r="I199" s="142"/>
      <c r="J199" s="141" t="s">
        <v>440</v>
      </c>
      <c r="K199" s="141"/>
      <c r="L199" s="141"/>
      <c r="M199" s="142" t="s">
        <v>441</v>
      </c>
    </row>
    <row r="200" spans="1:13" ht="18" customHeight="1">
      <c r="A200" s="146"/>
      <c r="B200" s="142"/>
      <c r="C200" s="145"/>
      <c r="D200" s="2" t="s">
        <v>794</v>
      </c>
      <c r="E200" s="2" t="s">
        <v>795</v>
      </c>
      <c r="F200" s="2" t="s">
        <v>794</v>
      </c>
      <c r="G200" s="2" t="s">
        <v>795</v>
      </c>
      <c r="H200" s="2" t="s">
        <v>794</v>
      </c>
      <c r="I200" s="2" t="s">
        <v>795</v>
      </c>
      <c r="J200" s="54" t="s">
        <v>796</v>
      </c>
      <c r="K200" s="54" t="s">
        <v>797</v>
      </c>
      <c r="L200" s="54" t="s">
        <v>798</v>
      </c>
      <c r="M200" s="142"/>
    </row>
    <row r="201" spans="1:13" ht="18" customHeight="1">
      <c r="A201" s="163" t="s">
        <v>864</v>
      </c>
      <c r="B201" s="136" t="s">
        <v>527</v>
      </c>
      <c r="C201" s="12" t="s">
        <v>446</v>
      </c>
      <c r="D201" s="2"/>
      <c r="E201" s="12">
        <v>1504</v>
      </c>
      <c r="F201" s="2"/>
      <c r="G201" s="12">
        <v>1681</v>
      </c>
      <c r="H201" s="6">
        <f>F201-D201</f>
        <v>0</v>
      </c>
      <c r="I201" s="6">
        <f>G201-E201</f>
        <v>177</v>
      </c>
      <c r="J201" s="55">
        <f>H201*0.589</f>
        <v>0</v>
      </c>
      <c r="K201" s="55">
        <f>I201*2.01</f>
        <v>355.77</v>
      </c>
      <c r="L201" s="154">
        <f>K201+K202+K203</f>
        <v>355.77</v>
      </c>
      <c r="M201" s="143" t="s">
        <v>1169</v>
      </c>
    </row>
    <row r="202" spans="1:13" ht="18" customHeight="1">
      <c r="A202" s="124"/>
      <c r="B202" s="137"/>
      <c r="C202" s="12" t="s">
        <v>206</v>
      </c>
      <c r="D202" s="2"/>
      <c r="E202" s="85"/>
      <c r="F202" s="2"/>
      <c r="G202" s="85"/>
      <c r="H202" s="6">
        <f>F202-D202</f>
        <v>0</v>
      </c>
      <c r="I202" s="6">
        <v>0</v>
      </c>
      <c r="J202" s="55">
        <f>H202*0.589</f>
        <v>0</v>
      </c>
      <c r="K202" s="55">
        <f>I202*2.01</f>
        <v>0</v>
      </c>
      <c r="L202" s="155"/>
      <c r="M202" s="144"/>
    </row>
    <row r="203" spans="1:13" ht="18" customHeight="1">
      <c r="A203" s="167"/>
      <c r="B203" s="138"/>
      <c r="C203" s="12" t="s">
        <v>219</v>
      </c>
      <c r="D203" s="2"/>
      <c r="E203" s="12">
        <v>34</v>
      </c>
      <c r="F203" s="2"/>
      <c r="G203" s="12">
        <v>34</v>
      </c>
      <c r="H203" s="6">
        <f>F203-D203</f>
        <v>0</v>
      </c>
      <c r="I203" s="6">
        <f>G203-E203</f>
        <v>0</v>
      </c>
      <c r="J203" s="55">
        <f>H203*0.589</f>
        <v>0</v>
      </c>
      <c r="K203" s="55">
        <f>I203*2.01</f>
        <v>0</v>
      </c>
      <c r="L203" s="156"/>
      <c r="M203" s="144"/>
    </row>
    <row r="204" spans="1:13" ht="18" customHeight="1">
      <c r="A204" s="163" t="s">
        <v>155</v>
      </c>
      <c r="B204" s="163" t="s">
        <v>1030</v>
      </c>
      <c r="C204" s="29" t="s">
        <v>471</v>
      </c>
      <c r="D204" s="2"/>
      <c r="E204" s="12">
        <v>1016</v>
      </c>
      <c r="F204" s="2"/>
      <c r="G204" s="12">
        <v>1038</v>
      </c>
      <c r="H204" s="6">
        <f aca="true" t="shared" si="29" ref="H204:I221">F204-D204</f>
        <v>0</v>
      </c>
      <c r="I204" s="6">
        <f t="shared" si="29"/>
        <v>22</v>
      </c>
      <c r="J204" s="55">
        <f aca="true" t="shared" si="30" ref="J204:J221">H204*0.589</f>
        <v>0</v>
      </c>
      <c r="K204" s="55">
        <f aca="true" t="shared" si="31" ref="K204:K221">I204*2.01</f>
        <v>44.22</v>
      </c>
      <c r="L204" s="154">
        <f>K204+K205+K206</f>
        <v>44.22</v>
      </c>
      <c r="M204" s="144"/>
    </row>
    <row r="205" spans="1:13" ht="18" customHeight="1">
      <c r="A205" s="124"/>
      <c r="B205" s="124"/>
      <c r="C205" s="12" t="s">
        <v>206</v>
      </c>
      <c r="D205" s="2"/>
      <c r="E205" s="85" t="s">
        <v>776</v>
      </c>
      <c r="F205" s="2"/>
      <c r="G205" s="85" t="s">
        <v>776</v>
      </c>
      <c r="H205" s="6">
        <f t="shared" si="29"/>
        <v>0</v>
      </c>
      <c r="I205" s="6">
        <v>0</v>
      </c>
      <c r="J205" s="55">
        <f t="shared" si="30"/>
        <v>0</v>
      </c>
      <c r="K205" s="55">
        <f t="shared" si="31"/>
        <v>0</v>
      </c>
      <c r="L205" s="155"/>
      <c r="M205" s="144"/>
    </row>
    <row r="206" spans="1:13" ht="18" customHeight="1">
      <c r="A206" s="167"/>
      <c r="B206" s="167"/>
      <c r="C206" s="12" t="s">
        <v>219</v>
      </c>
      <c r="D206" s="2"/>
      <c r="E206" s="85" t="s">
        <v>776</v>
      </c>
      <c r="F206" s="2"/>
      <c r="G206" s="85" t="s">
        <v>776</v>
      </c>
      <c r="H206" s="6">
        <f t="shared" si="29"/>
        <v>0</v>
      </c>
      <c r="I206" s="6">
        <v>0</v>
      </c>
      <c r="J206" s="55">
        <f t="shared" si="30"/>
        <v>0</v>
      </c>
      <c r="K206" s="55">
        <f t="shared" si="31"/>
        <v>0</v>
      </c>
      <c r="L206" s="156"/>
      <c r="M206" s="144"/>
    </row>
    <row r="207" spans="1:13" ht="18" customHeight="1">
      <c r="A207" s="163" t="s">
        <v>542</v>
      </c>
      <c r="B207" s="136" t="s">
        <v>532</v>
      </c>
      <c r="C207" s="29" t="s">
        <v>446</v>
      </c>
      <c r="D207" s="2"/>
      <c r="E207" s="12">
        <v>1002</v>
      </c>
      <c r="F207" s="2"/>
      <c r="G207" s="12">
        <v>1252</v>
      </c>
      <c r="H207" s="6">
        <f t="shared" si="29"/>
        <v>0</v>
      </c>
      <c r="I207" s="6">
        <f t="shared" si="29"/>
        <v>250</v>
      </c>
      <c r="J207" s="55">
        <f t="shared" si="30"/>
        <v>0</v>
      </c>
      <c r="K207" s="55">
        <f t="shared" si="31"/>
        <v>502.49999999999994</v>
      </c>
      <c r="L207" s="154">
        <f>K207+K208+K209</f>
        <v>502.49999999999994</v>
      </c>
      <c r="M207" s="144"/>
    </row>
    <row r="208" spans="1:13" ht="18" customHeight="1">
      <c r="A208" s="164"/>
      <c r="B208" s="137"/>
      <c r="C208" s="29" t="s">
        <v>206</v>
      </c>
      <c r="D208" s="2"/>
      <c r="E208" s="12">
        <v>21</v>
      </c>
      <c r="F208" s="2"/>
      <c r="G208" s="12">
        <v>21</v>
      </c>
      <c r="H208" s="6">
        <f t="shared" si="29"/>
        <v>0</v>
      </c>
      <c r="I208" s="6">
        <f t="shared" si="29"/>
        <v>0</v>
      </c>
      <c r="J208" s="55">
        <f t="shared" si="30"/>
        <v>0</v>
      </c>
      <c r="K208" s="55">
        <f t="shared" si="31"/>
        <v>0</v>
      </c>
      <c r="L208" s="155"/>
      <c r="M208" s="144"/>
    </row>
    <row r="209" spans="1:13" ht="18" customHeight="1">
      <c r="A209" s="165"/>
      <c r="B209" s="138"/>
      <c r="C209" s="29" t="s">
        <v>207</v>
      </c>
      <c r="D209" s="2"/>
      <c r="E209" s="12">
        <v>92</v>
      </c>
      <c r="F209" s="2"/>
      <c r="G209" s="12">
        <v>92</v>
      </c>
      <c r="H209" s="6">
        <f t="shared" si="29"/>
        <v>0</v>
      </c>
      <c r="I209" s="6">
        <f t="shared" si="29"/>
        <v>0</v>
      </c>
      <c r="J209" s="55">
        <f t="shared" si="30"/>
        <v>0</v>
      </c>
      <c r="K209" s="55">
        <f t="shared" si="31"/>
        <v>0</v>
      </c>
      <c r="L209" s="156"/>
      <c r="M209" s="144"/>
    </row>
    <row r="210" spans="1:13" ht="18" customHeight="1">
      <c r="A210" s="163" t="s">
        <v>866</v>
      </c>
      <c r="B210" s="143" t="s">
        <v>1031</v>
      </c>
      <c r="C210" s="29" t="s">
        <v>471</v>
      </c>
      <c r="D210" s="2"/>
      <c r="E210" s="12">
        <v>512</v>
      </c>
      <c r="F210" s="2"/>
      <c r="G210" s="12">
        <v>600</v>
      </c>
      <c r="H210" s="6">
        <f t="shared" si="29"/>
        <v>0</v>
      </c>
      <c r="I210" s="6">
        <f t="shared" si="29"/>
        <v>88</v>
      </c>
      <c r="J210" s="55">
        <f t="shared" si="30"/>
        <v>0</v>
      </c>
      <c r="K210" s="55">
        <f t="shared" si="31"/>
        <v>176.88</v>
      </c>
      <c r="L210" s="154">
        <f>K210+K211+K212</f>
        <v>176.88</v>
      </c>
      <c r="M210" s="144"/>
    </row>
    <row r="211" spans="1:13" ht="18" customHeight="1">
      <c r="A211" s="124"/>
      <c r="B211" s="144"/>
      <c r="C211" s="12" t="s">
        <v>206</v>
      </c>
      <c r="D211" s="2"/>
      <c r="E211" s="12">
        <v>85</v>
      </c>
      <c r="F211" s="2"/>
      <c r="G211" s="12">
        <v>85</v>
      </c>
      <c r="H211" s="6">
        <f t="shared" si="29"/>
        <v>0</v>
      </c>
      <c r="I211" s="6">
        <f t="shared" si="29"/>
        <v>0</v>
      </c>
      <c r="J211" s="55">
        <f t="shared" si="30"/>
        <v>0</v>
      </c>
      <c r="K211" s="55">
        <f t="shared" si="31"/>
        <v>0</v>
      </c>
      <c r="L211" s="155"/>
      <c r="M211" s="144"/>
    </row>
    <row r="212" spans="1:13" ht="18" customHeight="1">
      <c r="A212" s="167"/>
      <c r="B212" s="145"/>
      <c r="C212" s="12" t="s">
        <v>219</v>
      </c>
      <c r="D212" s="2"/>
      <c r="E212" s="12">
        <v>812</v>
      </c>
      <c r="F212" s="2"/>
      <c r="G212" s="12">
        <v>812</v>
      </c>
      <c r="H212" s="6">
        <f t="shared" si="29"/>
        <v>0</v>
      </c>
      <c r="I212" s="6">
        <f t="shared" si="29"/>
        <v>0</v>
      </c>
      <c r="J212" s="55">
        <f t="shared" si="30"/>
        <v>0</v>
      </c>
      <c r="K212" s="55">
        <f t="shared" si="31"/>
        <v>0</v>
      </c>
      <c r="L212" s="156"/>
      <c r="M212" s="144"/>
    </row>
    <row r="213" spans="1:13" ht="18" customHeight="1">
      <c r="A213" s="163" t="s">
        <v>867</v>
      </c>
      <c r="B213" s="136" t="s">
        <v>533</v>
      </c>
      <c r="C213" s="29" t="s">
        <v>471</v>
      </c>
      <c r="D213" s="2"/>
      <c r="E213" s="12">
        <v>2855</v>
      </c>
      <c r="F213" s="2"/>
      <c r="G213" s="12">
        <v>2918</v>
      </c>
      <c r="H213" s="6">
        <f t="shared" si="29"/>
        <v>0</v>
      </c>
      <c r="I213" s="6">
        <f t="shared" si="29"/>
        <v>63</v>
      </c>
      <c r="J213" s="55">
        <f t="shared" si="30"/>
        <v>0</v>
      </c>
      <c r="K213" s="55">
        <f t="shared" si="31"/>
        <v>126.62999999999998</v>
      </c>
      <c r="L213" s="154">
        <f>K213+K214+K215</f>
        <v>146.73</v>
      </c>
      <c r="M213" s="144"/>
    </row>
    <row r="214" spans="1:13" ht="18" customHeight="1">
      <c r="A214" s="164"/>
      <c r="B214" s="137"/>
      <c r="C214" s="12" t="s">
        <v>206</v>
      </c>
      <c r="D214" s="2"/>
      <c r="E214" s="12">
        <v>348</v>
      </c>
      <c r="F214" s="2"/>
      <c r="G214" s="12">
        <v>358</v>
      </c>
      <c r="H214" s="6">
        <f t="shared" si="29"/>
        <v>0</v>
      </c>
      <c r="I214" s="6">
        <f t="shared" si="29"/>
        <v>10</v>
      </c>
      <c r="J214" s="55">
        <f t="shared" si="30"/>
        <v>0</v>
      </c>
      <c r="K214" s="55">
        <f t="shared" si="31"/>
        <v>20.099999999999998</v>
      </c>
      <c r="L214" s="155"/>
      <c r="M214" s="144"/>
    </row>
    <row r="215" spans="1:13" ht="18" customHeight="1">
      <c r="A215" s="165"/>
      <c r="B215" s="138"/>
      <c r="C215" s="12" t="s">
        <v>219</v>
      </c>
      <c r="D215" s="2"/>
      <c r="E215" s="12">
        <v>5</v>
      </c>
      <c r="F215" s="2"/>
      <c r="G215" s="12">
        <v>5</v>
      </c>
      <c r="H215" s="6">
        <f t="shared" si="29"/>
        <v>0</v>
      </c>
      <c r="I215" s="6">
        <f t="shared" si="29"/>
        <v>0</v>
      </c>
      <c r="J215" s="55">
        <f t="shared" si="30"/>
        <v>0</v>
      </c>
      <c r="K215" s="55">
        <f t="shared" si="31"/>
        <v>0</v>
      </c>
      <c r="L215" s="156"/>
      <c r="M215" s="144"/>
    </row>
    <row r="216" spans="1:13" ht="18" customHeight="1">
      <c r="A216" s="163" t="s">
        <v>868</v>
      </c>
      <c r="B216" s="136" t="s">
        <v>534</v>
      </c>
      <c r="C216" s="29" t="s">
        <v>471</v>
      </c>
      <c r="D216" s="2"/>
      <c r="E216" s="12">
        <v>760</v>
      </c>
      <c r="F216" s="2"/>
      <c r="G216" s="12">
        <v>760</v>
      </c>
      <c r="H216" s="6">
        <f t="shared" si="29"/>
        <v>0</v>
      </c>
      <c r="I216" s="6">
        <f t="shared" si="29"/>
        <v>0</v>
      </c>
      <c r="J216" s="55">
        <f t="shared" si="30"/>
        <v>0</v>
      </c>
      <c r="K216" s="55">
        <f t="shared" si="31"/>
        <v>0</v>
      </c>
      <c r="L216" s="154">
        <f>K216+K217+K218</f>
        <v>0</v>
      </c>
      <c r="M216" s="144"/>
    </row>
    <row r="217" spans="1:13" ht="18" customHeight="1">
      <c r="A217" s="124"/>
      <c r="B217" s="137" t="s">
        <v>206</v>
      </c>
      <c r="C217" s="12" t="s">
        <v>206</v>
      </c>
      <c r="D217" s="2"/>
      <c r="E217" s="85" t="s">
        <v>776</v>
      </c>
      <c r="F217" s="2"/>
      <c r="G217" s="85" t="s">
        <v>776</v>
      </c>
      <c r="H217" s="6">
        <f t="shared" si="29"/>
        <v>0</v>
      </c>
      <c r="I217" s="6">
        <v>0</v>
      </c>
      <c r="J217" s="55">
        <f t="shared" si="30"/>
        <v>0</v>
      </c>
      <c r="K217" s="55">
        <f t="shared" si="31"/>
        <v>0</v>
      </c>
      <c r="L217" s="155"/>
      <c r="M217" s="144"/>
    </row>
    <row r="218" spans="1:13" ht="18" customHeight="1">
      <c r="A218" s="167"/>
      <c r="B218" s="138" t="s">
        <v>219</v>
      </c>
      <c r="C218" s="12" t="s">
        <v>219</v>
      </c>
      <c r="D218" s="2"/>
      <c r="E218" s="12">
        <v>4</v>
      </c>
      <c r="F218" s="2"/>
      <c r="G218" s="12">
        <v>4</v>
      </c>
      <c r="H218" s="6">
        <f t="shared" si="29"/>
        <v>0</v>
      </c>
      <c r="I218" s="6">
        <f t="shared" si="29"/>
        <v>0</v>
      </c>
      <c r="J218" s="55">
        <f t="shared" si="30"/>
        <v>0</v>
      </c>
      <c r="K218" s="55">
        <f t="shared" si="31"/>
        <v>0</v>
      </c>
      <c r="L218" s="156"/>
      <c r="M218" s="144"/>
    </row>
    <row r="219" spans="1:13" ht="18" customHeight="1">
      <c r="A219" s="163" t="s">
        <v>869</v>
      </c>
      <c r="B219" s="136" t="s">
        <v>1032</v>
      </c>
      <c r="C219" s="29" t="s">
        <v>471</v>
      </c>
      <c r="D219" s="2"/>
      <c r="E219" s="12">
        <v>649</v>
      </c>
      <c r="F219" s="2"/>
      <c r="G219" s="12">
        <v>693</v>
      </c>
      <c r="H219" s="6">
        <f t="shared" si="29"/>
        <v>0</v>
      </c>
      <c r="I219" s="6">
        <f t="shared" si="29"/>
        <v>44</v>
      </c>
      <c r="J219" s="55">
        <f t="shared" si="30"/>
        <v>0</v>
      </c>
      <c r="K219" s="55">
        <f t="shared" si="31"/>
        <v>88.44</v>
      </c>
      <c r="L219" s="154">
        <f>K219+K220+K221</f>
        <v>92.46</v>
      </c>
      <c r="M219" s="144"/>
    </row>
    <row r="220" spans="1:13" ht="18" customHeight="1">
      <c r="A220" s="164"/>
      <c r="B220" s="137"/>
      <c r="C220" s="12" t="s">
        <v>206</v>
      </c>
      <c r="D220" s="2"/>
      <c r="E220" s="12">
        <v>127</v>
      </c>
      <c r="F220" s="2"/>
      <c r="G220" s="12">
        <v>129</v>
      </c>
      <c r="H220" s="6">
        <f t="shared" si="29"/>
        <v>0</v>
      </c>
      <c r="I220" s="6">
        <f t="shared" si="29"/>
        <v>2</v>
      </c>
      <c r="J220" s="55">
        <f t="shared" si="30"/>
        <v>0</v>
      </c>
      <c r="K220" s="55">
        <f t="shared" si="31"/>
        <v>4.02</v>
      </c>
      <c r="L220" s="155"/>
      <c r="M220" s="144"/>
    </row>
    <row r="221" spans="1:13" ht="18" customHeight="1">
      <c r="A221" s="165"/>
      <c r="B221" s="138"/>
      <c r="C221" s="12" t="s">
        <v>219</v>
      </c>
      <c r="D221" s="2"/>
      <c r="E221" s="12">
        <v>42</v>
      </c>
      <c r="F221" s="2"/>
      <c r="G221" s="12">
        <v>42</v>
      </c>
      <c r="H221" s="6">
        <f t="shared" si="29"/>
        <v>0</v>
      </c>
      <c r="I221" s="6">
        <f t="shared" si="29"/>
        <v>0</v>
      </c>
      <c r="J221" s="55">
        <f t="shared" si="30"/>
        <v>0</v>
      </c>
      <c r="K221" s="55">
        <f t="shared" si="31"/>
        <v>0</v>
      </c>
      <c r="L221" s="156"/>
      <c r="M221" s="144"/>
    </row>
    <row r="222" spans="1:13" ht="18" customHeight="1">
      <c r="A222" s="142" t="s">
        <v>798</v>
      </c>
      <c r="B222" s="142"/>
      <c r="C222" s="2"/>
      <c r="D222" s="2"/>
      <c r="E222" s="2"/>
      <c r="F222" s="2"/>
      <c r="G222" s="2"/>
      <c r="H222" s="2"/>
      <c r="I222" s="2"/>
      <c r="J222" s="54"/>
      <c r="K222" s="54">
        <f>SUM(K201:K221)</f>
        <v>1318.5599999999997</v>
      </c>
      <c r="L222" s="54">
        <f>SUM(L201:L221)</f>
        <v>1318.56</v>
      </c>
      <c r="M222" s="145"/>
    </row>
    <row r="223" spans="1:13" ht="25.5">
      <c r="A223" s="148" t="s">
        <v>540</v>
      </c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50"/>
    </row>
    <row r="224" spans="1:13" ht="19.5" customHeight="1">
      <c r="A224" s="150" t="s">
        <v>793</v>
      </c>
      <c r="B224" s="150"/>
      <c r="C224" s="1"/>
      <c r="F224" s="160" t="s">
        <v>1108</v>
      </c>
      <c r="G224" s="161"/>
      <c r="H224" s="161"/>
      <c r="I224" s="161"/>
      <c r="K224" s="151"/>
      <c r="L224" s="151"/>
      <c r="M224" s="151"/>
    </row>
    <row r="225" spans="1:13" ht="19.5" customHeight="1">
      <c r="A225" s="146" t="s">
        <v>435</v>
      </c>
      <c r="B225" s="142" t="s">
        <v>436</v>
      </c>
      <c r="C225" s="143" t="s">
        <v>464</v>
      </c>
      <c r="D225" s="142" t="s">
        <v>437</v>
      </c>
      <c r="E225" s="142"/>
      <c r="F225" s="142" t="s">
        <v>438</v>
      </c>
      <c r="G225" s="142"/>
      <c r="H225" s="142" t="s">
        <v>439</v>
      </c>
      <c r="I225" s="142"/>
      <c r="J225" s="141" t="s">
        <v>440</v>
      </c>
      <c r="K225" s="141"/>
      <c r="L225" s="141"/>
      <c r="M225" s="142" t="s">
        <v>441</v>
      </c>
    </row>
    <row r="226" spans="1:13" ht="19.5" customHeight="1">
      <c r="A226" s="146"/>
      <c r="B226" s="142"/>
      <c r="C226" s="145"/>
      <c r="D226" s="2" t="s">
        <v>794</v>
      </c>
      <c r="E226" s="2" t="s">
        <v>795</v>
      </c>
      <c r="F226" s="2" t="s">
        <v>794</v>
      </c>
      <c r="G226" s="2" t="s">
        <v>795</v>
      </c>
      <c r="H226" s="2" t="s">
        <v>794</v>
      </c>
      <c r="I226" s="2" t="s">
        <v>795</v>
      </c>
      <c r="J226" s="54" t="s">
        <v>796</v>
      </c>
      <c r="K226" s="54" t="s">
        <v>797</v>
      </c>
      <c r="L226" s="54" t="s">
        <v>798</v>
      </c>
      <c r="M226" s="142"/>
    </row>
    <row r="227" spans="1:13" ht="19.5" customHeight="1">
      <c r="A227" s="163" t="s">
        <v>873</v>
      </c>
      <c r="B227" s="136" t="s">
        <v>536</v>
      </c>
      <c r="C227" s="29" t="s">
        <v>446</v>
      </c>
      <c r="D227" s="3"/>
      <c r="E227" s="12">
        <v>980</v>
      </c>
      <c r="F227" s="3"/>
      <c r="G227" s="12">
        <v>1009</v>
      </c>
      <c r="H227" s="6">
        <f>F227-D227</f>
        <v>0</v>
      </c>
      <c r="I227" s="6">
        <f>G227-E227</f>
        <v>29</v>
      </c>
      <c r="J227" s="55">
        <f>H227*0.589</f>
        <v>0</v>
      </c>
      <c r="K227" s="55">
        <f>I227*2.01</f>
        <v>58.28999999999999</v>
      </c>
      <c r="L227" s="154">
        <f>K227+K228+K229</f>
        <v>60.29999999999999</v>
      </c>
      <c r="M227" s="143" t="s">
        <v>1169</v>
      </c>
    </row>
    <row r="228" spans="1:13" ht="19.5" customHeight="1">
      <c r="A228" s="164"/>
      <c r="B228" s="137"/>
      <c r="C228" s="29" t="s">
        <v>206</v>
      </c>
      <c r="D228" s="3"/>
      <c r="E228" s="12">
        <v>22</v>
      </c>
      <c r="F228" s="3"/>
      <c r="G228" s="12">
        <v>23</v>
      </c>
      <c r="H228" s="6">
        <f aca="true" t="shared" si="32" ref="H228:I243">F228-D228</f>
        <v>0</v>
      </c>
      <c r="I228" s="6">
        <f t="shared" si="32"/>
        <v>1</v>
      </c>
      <c r="J228" s="55">
        <f aca="true" t="shared" si="33" ref="J228:J243">H228*0.589</f>
        <v>0</v>
      </c>
      <c r="K228" s="55">
        <f aca="true" t="shared" si="34" ref="K228:K243">I228*2.01</f>
        <v>2.01</v>
      </c>
      <c r="L228" s="155"/>
      <c r="M228" s="144"/>
    </row>
    <row r="229" spans="1:13" ht="19.5" customHeight="1">
      <c r="A229" s="165"/>
      <c r="B229" s="138"/>
      <c r="C229" s="29" t="s">
        <v>207</v>
      </c>
      <c r="D229" s="3"/>
      <c r="E229" s="12">
        <v>1</v>
      </c>
      <c r="F229" s="3"/>
      <c r="G229" s="12">
        <v>1</v>
      </c>
      <c r="H229" s="6">
        <f t="shared" si="32"/>
        <v>0</v>
      </c>
      <c r="I229" s="6">
        <f t="shared" si="32"/>
        <v>0</v>
      </c>
      <c r="J229" s="55">
        <f t="shared" si="33"/>
        <v>0</v>
      </c>
      <c r="K229" s="55">
        <f t="shared" si="34"/>
        <v>0</v>
      </c>
      <c r="L229" s="156"/>
      <c r="M229" s="144"/>
    </row>
    <row r="230" spans="1:13" ht="19.5" customHeight="1">
      <c r="A230" s="163" t="s">
        <v>184</v>
      </c>
      <c r="B230" s="136" t="s">
        <v>537</v>
      </c>
      <c r="C230" s="29" t="s">
        <v>471</v>
      </c>
      <c r="D230" s="3"/>
      <c r="E230" s="12">
        <v>1501</v>
      </c>
      <c r="F230" s="3"/>
      <c r="G230" s="12">
        <v>1559</v>
      </c>
      <c r="H230" s="6">
        <f t="shared" si="32"/>
        <v>0</v>
      </c>
      <c r="I230" s="6">
        <f t="shared" si="32"/>
        <v>58</v>
      </c>
      <c r="J230" s="55">
        <f t="shared" si="33"/>
        <v>0</v>
      </c>
      <c r="K230" s="55">
        <f t="shared" si="34"/>
        <v>116.57999999999998</v>
      </c>
      <c r="L230" s="154">
        <f>K230+K231+K232</f>
        <v>120.6</v>
      </c>
      <c r="M230" s="144"/>
    </row>
    <row r="231" spans="1:13" ht="19.5" customHeight="1">
      <c r="A231" s="164" t="s">
        <v>898</v>
      </c>
      <c r="B231" s="137" t="s">
        <v>218</v>
      </c>
      <c r="C231" s="12" t="s">
        <v>206</v>
      </c>
      <c r="D231" s="3"/>
      <c r="E231" s="12">
        <v>55</v>
      </c>
      <c r="F231" s="3"/>
      <c r="G231" s="12">
        <v>56</v>
      </c>
      <c r="H231" s="6">
        <f t="shared" si="32"/>
        <v>0</v>
      </c>
      <c r="I231" s="6">
        <f t="shared" si="32"/>
        <v>1</v>
      </c>
      <c r="J231" s="55">
        <f t="shared" si="33"/>
        <v>0</v>
      </c>
      <c r="K231" s="55">
        <f t="shared" si="34"/>
        <v>2.01</v>
      </c>
      <c r="L231" s="155"/>
      <c r="M231" s="144"/>
    </row>
    <row r="232" spans="1:13" ht="19.5" customHeight="1">
      <c r="A232" s="165" t="s">
        <v>899</v>
      </c>
      <c r="B232" s="138" t="s">
        <v>207</v>
      </c>
      <c r="C232" s="12" t="s">
        <v>219</v>
      </c>
      <c r="D232" s="3"/>
      <c r="E232" s="12">
        <v>26</v>
      </c>
      <c r="F232" s="3"/>
      <c r="G232" s="12">
        <v>27</v>
      </c>
      <c r="H232" s="6">
        <f t="shared" si="32"/>
        <v>0</v>
      </c>
      <c r="I232" s="6">
        <f t="shared" si="32"/>
        <v>1</v>
      </c>
      <c r="J232" s="55">
        <f t="shared" si="33"/>
        <v>0</v>
      </c>
      <c r="K232" s="55">
        <f t="shared" si="34"/>
        <v>2.01</v>
      </c>
      <c r="L232" s="156"/>
      <c r="M232" s="144"/>
    </row>
    <row r="233" spans="1:13" ht="19.5" customHeight="1">
      <c r="A233" s="163" t="s">
        <v>543</v>
      </c>
      <c r="B233" s="136" t="s">
        <v>538</v>
      </c>
      <c r="C233" s="29" t="s">
        <v>471</v>
      </c>
      <c r="D233" s="3"/>
      <c r="E233" s="12">
        <v>725</v>
      </c>
      <c r="F233" s="3"/>
      <c r="G233" s="12">
        <v>753</v>
      </c>
      <c r="H233" s="6">
        <f t="shared" si="32"/>
        <v>0</v>
      </c>
      <c r="I233" s="6">
        <f t="shared" si="32"/>
        <v>28</v>
      </c>
      <c r="J233" s="55">
        <f t="shared" si="33"/>
        <v>0</v>
      </c>
      <c r="K233" s="55">
        <f t="shared" si="34"/>
        <v>56.279999999999994</v>
      </c>
      <c r="L233" s="154">
        <f>K233+K234+K235</f>
        <v>64.32</v>
      </c>
      <c r="M233" s="144"/>
    </row>
    <row r="234" spans="1:13" ht="19.5" customHeight="1">
      <c r="A234" s="164"/>
      <c r="B234" s="137" t="s">
        <v>218</v>
      </c>
      <c r="C234" s="12" t="s">
        <v>206</v>
      </c>
      <c r="D234" s="3"/>
      <c r="E234" s="12">
        <v>109</v>
      </c>
      <c r="F234" s="3"/>
      <c r="G234" s="12">
        <v>113</v>
      </c>
      <c r="H234" s="6">
        <f t="shared" si="32"/>
        <v>0</v>
      </c>
      <c r="I234" s="6">
        <f t="shared" si="32"/>
        <v>4</v>
      </c>
      <c r="J234" s="55">
        <f t="shared" si="33"/>
        <v>0</v>
      </c>
      <c r="K234" s="55">
        <f t="shared" si="34"/>
        <v>8.04</v>
      </c>
      <c r="L234" s="155"/>
      <c r="M234" s="144"/>
    </row>
    <row r="235" spans="1:13" ht="19.5" customHeight="1">
      <c r="A235" s="165"/>
      <c r="B235" s="138" t="s">
        <v>207</v>
      </c>
      <c r="C235" s="12" t="s">
        <v>219</v>
      </c>
      <c r="D235" s="3"/>
      <c r="E235" s="12">
        <v>0</v>
      </c>
      <c r="F235" s="3"/>
      <c r="G235" s="12">
        <v>0</v>
      </c>
      <c r="H235" s="6">
        <f t="shared" si="32"/>
        <v>0</v>
      </c>
      <c r="I235" s="6">
        <f t="shared" si="32"/>
        <v>0</v>
      </c>
      <c r="J235" s="55">
        <f t="shared" si="33"/>
        <v>0</v>
      </c>
      <c r="K235" s="55">
        <f t="shared" si="34"/>
        <v>0</v>
      </c>
      <c r="L235" s="156"/>
      <c r="M235" s="144"/>
    </row>
    <row r="236" spans="1:13" s="1" customFormat="1" ht="24.75" customHeight="1">
      <c r="A236" s="4" t="s">
        <v>544</v>
      </c>
      <c r="B236" s="12" t="s">
        <v>535</v>
      </c>
      <c r="C236" s="12"/>
      <c r="D236" s="2"/>
      <c r="E236" s="12">
        <v>1890</v>
      </c>
      <c r="F236" s="2"/>
      <c r="G236" s="12">
        <v>1968</v>
      </c>
      <c r="H236" s="6">
        <f t="shared" si="32"/>
        <v>0</v>
      </c>
      <c r="I236" s="6">
        <f t="shared" si="32"/>
        <v>78</v>
      </c>
      <c r="J236" s="55">
        <f t="shared" si="33"/>
        <v>0</v>
      </c>
      <c r="K236" s="55">
        <f t="shared" si="34"/>
        <v>156.77999999999997</v>
      </c>
      <c r="L236" s="59">
        <f aca="true" t="shared" si="35" ref="L236:L243">J236+K236</f>
        <v>156.77999999999997</v>
      </c>
      <c r="M236" s="144"/>
    </row>
    <row r="237" spans="1:13" s="1" customFormat="1" ht="24.75" customHeight="1">
      <c r="A237" s="4" t="s">
        <v>545</v>
      </c>
      <c r="B237" s="30" t="s">
        <v>227</v>
      </c>
      <c r="C237" s="30"/>
      <c r="D237" s="30">
        <v>3998</v>
      </c>
      <c r="E237" s="30">
        <v>834</v>
      </c>
      <c r="F237" s="30">
        <v>3998</v>
      </c>
      <c r="G237" s="30">
        <v>834</v>
      </c>
      <c r="H237" s="6">
        <f t="shared" si="32"/>
        <v>0</v>
      </c>
      <c r="I237" s="6">
        <f t="shared" si="32"/>
        <v>0</v>
      </c>
      <c r="J237" s="55">
        <f t="shared" si="33"/>
        <v>0</v>
      </c>
      <c r="K237" s="55">
        <f t="shared" si="34"/>
        <v>0</v>
      </c>
      <c r="L237" s="59">
        <f t="shared" si="35"/>
        <v>0</v>
      </c>
      <c r="M237" s="144"/>
    </row>
    <row r="238" spans="1:13" s="1" customFormat="1" ht="24.75" customHeight="1">
      <c r="A238" s="4" t="s">
        <v>878</v>
      </c>
      <c r="B238" s="30" t="s">
        <v>228</v>
      </c>
      <c r="C238" s="30"/>
      <c r="D238" s="30">
        <v>353</v>
      </c>
      <c r="E238" s="30">
        <v>554</v>
      </c>
      <c r="F238" s="30">
        <v>353</v>
      </c>
      <c r="G238" s="30">
        <v>554</v>
      </c>
      <c r="H238" s="6">
        <f t="shared" si="32"/>
        <v>0</v>
      </c>
      <c r="I238" s="6">
        <f t="shared" si="32"/>
        <v>0</v>
      </c>
      <c r="J238" s="55">
        <f t="shared" si="33"/>
        <v>0</v>
      </c>
      <c r="K238" s="55">
        <f t="shared" si="34"/>
        <v>0</v>
      </c>
      <c r="L238" s="59">
        <f t="shared" si="35"/>
        <v>0</v>
      </c>
      <c r="M238" s="144"/>
    </row>
    <row r="239" spans="1:13" s="1" customFormat="1" ht="24.75" customHeight="1">
      <c r="A239" s="4" t="s">
        <v>879</v>
      </c>
      <c r="B239" s="30"/>
      <c r="C239" s="30"/>
      <c r="D239" s="30">
        <v>7360</v>
      </c>
      <c r="E239" s="30">
        <v>384</v>
      </c>
      <c r="F239" s="30">
        <v>7360</v>
      </c>
      <c r="G239" s="30">
        <v>384</v>
      </c>
      <c r="H239" s="6">
        <f t="shared" si="32"/>
        <v>0</v>
      </c>
      <c r="I239" s="6">
        <f t="shared" si="32"/>
        <v>0</v>
      </c>
      <c r="J239" s="55">
        <f t="shared" si="33"/>
        <v>0</v>
      </c>
      <c r="K239" s="55">
        <f t="shared" si="34"/>
        <v>0</v>
      </c>
      <c r="L239" s="59">
        <f t="shared" si="35"/>
        <v>0</v>
      </c>
      <c r="M239" s="144"/>
    </row>
    <row r="240" spans="1:13" s="1" customFormat="1" ht="24.75" customHeight="1">
      <c r="A240" s="4" t="s">
        <v>880</v>
      </c>
      <c r="B240" s="30" t="s">
        <v>205</v>
      </c>
      <c r="C240" s="30"/>
      <c r="D240" s="30">
        <v>3220</v>
      </c>
      <c r="E240" s="30">
        <v>1624</v>
      </c>
      <c r="F240" s="30">
        <v>3220</v>
      </c>
      <c r="G240" s="30">
        <v>1624</v>
      </c>
      <c r="H240" s="6">
        <f t="shared" si="32"/>
        <v>0</v>
      </c>
      <c r="I240" s="6">
        <f t="shared" si="32"/>
        <v>0</v>
      </c>
      <c r="J240" s="55">
        <f t="shared" si="33"/>
        <v>0</v>
      </c>
      <c r="K240" s="55">
        <f t="shared" si="34"/>
        <v>0</v>
      </c>
      <c r="L240" s="59">
        <f t="shared" si="35"/>
        <v>0</v>
      </c>
      <c r="M240" s="144"/>
    </row>
    <row r="241" spans="1:13" s="1" customFormat="1" ht="24.75" customHeight="1">
      <c r="A241" s="163" t="s">
        <v>881</v>
      </c>
      <c r="B241" s="30" t="s">
        <v>1018</v>
      </c>
      <c r="C241" s="30" t="s">
        <v>1033</v>
      </c>
      <c r="D241" s="30">
        <v>2405</v>
      </c>
      <c r="E241" s="30">
        <v>1562</v>
      </c>
      <c r="F241" s="30">
        <v>2818</v>
      </c>
      <c r="G241" s="30">
        <v>1578</v>
      </c>
      <c r="H241" s="6">
        <f t="shared" si="32"/>
        <v>413</v>
      </c>
      <c r="I241" s="6">
        <f t="shared" si="32"/>
        <v>16</v>
      </c>
      <c r="J241" s="55">
        <f t="shared" si="33"/>
        <v>243.25699999999998</v>
      </c>
      <c r="K241" s="55">
        <f t="shared" si="34"/>
        <v>32.16</v>
      </c>
      <c r="L241" s="59">
        <f t="shared" si="35"/>
        <v>275.417</v>
      </c>
      <c r="M241" s="144"/>
    </row>
    <row r="242" spans="1:13" s="1" customFormat="1" ht="24.75" customHeight="1">
      <c r="A242" s="167"/>
      <c r="B242" s="30" t="s">
        <v>1382</v>
      </c>
      <c r="C242" s="30" t="s">
        <v>1034</v>
      </c>
      <c r="D242" s="30">
        <v>5556</v>
      </c>
      <c r="E242" s="30">
        <v>555</v>
      </c>
      <c r="F242" s="30">
        <v>6110</v>
      </c>
      <c r="G242" s="30">
        <v>595</v>
      </c>
      <c r="H242" s="6">
        <f t="shared" si="32"/>
        <v>554</v>
      </c>
      <c r="I242" s="6">
        <f t="shared" si="32"/>
        <v>40</v>
      </c>
      <c r="J242" s="55">
        <f t="shared" si="33"/>
        <v>326.306</v>
      </c>
      <c r="K242" s="55">
        <f t="shared" si="34"/>
        <v>80.39999999999999</v>
      </c>
      <c r="L242" s="59">
        <f t="shared" si="35"/>
        <v>406.70599999999996</v>
      </c>
      <c r="M242" s="144"/>
    </row>
    <row r="243" spans="1:13" s="1" customFormat="1" ht="24.75" customHeight="1">
      <c r="A243" s="4" t="s">
        <v>166</v>
      </c>
      <c r="B243" s="30" t="s">
        <v>229</v>
      </c>
      <c r="C243" s="30" t="s">
        <v>1035</v>
      </c>
      <c r="D243" s="30">
        <v>5171</v>
      </c>
      <c r="E243" s="83" t="s">
        <v>557</v>
      </c>
      <c r="F243" s="30">
        <v>5298</v>
      </c>
      <c r="G243" s="83" t="s">
        <v>557</v>
      </c>
      <c r="H243" s="6">
        <f t="shared" si="32"/>
        <v>127</v>
      </c>
      <c r="I243" s="6">
        <v>18</v>
      </c>
      <c r="J243" s="55">
        <f t="shared" si="33"/>
        <v>74.803</v>
      </c>
      <c r="K243" s="55">
        <f t="shared" si="34"/>
        <v>36.17999999999999</v>
      </c>
      <c r="L243" s="59">
        <f t="shared" si="35"/>
        <v>110.98299999999999</v>
      </c>
      <c r="M243" s="144"/>
    </row>
    <row r="244" spans="1:13" ht="19.5" customHeight="1">
      <c r="A244" s="168" t="s">
        <v>798</v>
      </c>
      <c r="B244" s="169"/>
      <c r="C244" s="2"/>
      <c r="D244" s="2"/>
      <c r="E244" s="40"/>
      <c r="F244" s="2"/>
      <c r="G244" s="2"/>
      <c r="H244" s="2"/>
      <c r="I244" s="2"/>
      <c r="J244" s="54"/>
      <c r="K244" s="54">
        <f>SUM(K224:K243)</f>
        <v>550.7399999999998</v>
      </c>
      <c r="L244" s="54">
        <f>SUM(L224:L240)</f>
        <v>401.99999999999994</v>
      </c>
      <c r="M244" s="145"/>
    </row>
    <row r="245" spans="1:13" ht="19.5" customHeight="1">
      <c r="A245" s="148" t="s">
        <v>540</v>
      </c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50"/>
    </row>
    <row r="246" spans="1:13" ht="19.5" customHeight="1">
      <c r="A246" s="150" t="s">
        <v>793</v>
      </c>
      <c r="B246" s="150"/>
      <c r="C246" s="1"/>
      <c r="F246" s="160" t="s">
        <v>1108</v>
      </c>
      <c r="G246" s="161"/>
      <c r="H246" s="161"/>
      <c r="I246" s="161"/>
      <c r="K246" s="151"/>
      <c r="L246" s="151"/>
      <c r="M246" s="151"/>
    </row>
    <row r="247" spans="1:13" ht="19.5" customHeight="1">
      <c r="A247" s="146" t="s">
        <v>435</v>
      </c>
      <c r="B247" s="142" t="s">
        <v>436</v>
      </c>
      <c r="C247" s="143" t="s">
        <v>464</v>
      </c>
      <c r="D247" s="142" t="s">
        <v>437</v>
      </c>
      <c r="E247" s="142"/>
      <c r="F247" s="142" t="s">
        <v>438</v>
      </c>
      <c r="G247" s="142"/>
      <c r="H247" s="142" t="s">
        <v>439</v>
      </c>
      <c r="I247" s="142"/>
      <c r="J247" s="141" t="s">
        <v>440</v>
      </c>
      <c r="K247" s="141"/>
      <c r="L247" s="141"/>
      <c r="M247" s="142" t="s">
        <v>441</v>
      </c>
    </row>
    <row r="248" spans="1:13" ht="19.5" customHeight="1">
      <c r="A248" s="146"/>
      <c r="B248" s="142"/>
      <c r="C248" s="145"/>
      <c r="D248" s="2" t="s">
        <v>794</v>
      </c>
      <c r="E248" s="2" t="s">
        <v>795</v>
      </c>
      <c r="F248" s="2" t="s">
        <v>794</v>
      </c>
      <c r="G248" s="2" t="s">
        <v>795</v>
      </c>
      <c r="H248" s="2" t="s">
        <v>794</v>
      </c>
      <c r="I248" s="2" t="s">
        <v>795</v>
      </c>
      <c r="J248" s="54" t="s">
        <v>796</v>
      </c>
      <c r="K248" s="54" t="s">
        <v>797</v>
      </c>
      <c r="L248" s="54" t="s">
        <v>798</v>
      </c>
      <c r="M248" s="142"/>
    </row>
    <row r="249" spans="1:13" ht="19.5" customHeight="1">
      <c r="A249" s="4" t="s">
        <v>882</v>
      </c>
      <c r="B249" s="2" t="s">
        <v>1036</v>
      </c>
      <c r="C249" s="2"/>
      <c r="D249" s="2">
        <v>7607</v>
      </c>
      <c r="E249" s="2">
        <v>753</v>
      </c>
      <c r="F249" s="2">
        <v>7632</v>
      </c>
      <c r="G249" s="2">
        <v>760</v>
      </c>
      <c r="H249" s="6">
        <f>F249-D249</f>
        <v>25</v>
      </c>
      <c r="I249" s="6">
        <f>G249-E249</f>
        <v>7</v>
      </c>
      <c r="J249" s="55">
        <f>H249*0.589</f>
        <v>14.725</v>
      </c>
      <c r="K249" s="55">
        <f>I249*2.01</f>
        <v>14.069999999999999</v>
      </c>
      <c r="L249" s="59">
        <f>J249+K249</f>
        <v>28.794999999999998</v>
      </c>
      <c r="M249" s="143" t="s">
        <v>1169</v>
      </c>
    </row>
    <row r="250" spans="1:13" ht="19.5" customHeight="1">
      <c r="A250" s="4" t="s">
        <v>883</v>
      </c>
      <c r="B250" s="2" t="s">
        <v>1037</v>
      </c>
      <c r="C250" s="2"/>
      <c r="D250" s="87">
        <v>5535</v>
      </c>
      <c r="E250" s="87" t="s">
        <v>557</v>
      </c>
      <c r="F250" s="87">
        <v>5766</v>
      </c>
      <c r="G250" s="87" t="s">
        <v>557</v>
      </c>
      <c r="H250" s="6">
        <f>F250-D250</f>
        <v>231</v>
      </c>
      <c r="I250" s="6">
        <v>18</v>
      </c>
      <c r="J250" s="55">
        <f aca="true" t="shared" si="36" ref="J250:J259">H250*0.589</f>
        <v>136.059</v>
      </c>
      <c r="K250" s="55">
        <f aca="true" t="shared" si="37" ref="K250:K259">I250*2.01</f>
        <v>36.17999999999999</v>
      </c>
      <c r="L250" s="59">
        <f aca="true" t="shared" si="38" ref="L250:L259">J250+K250</f>
        <v>172.23899999999998</v>
      </c>
      <c r="M250" s="144"/>
    </row>
    <row r="251" spans="1:13" ht="19.5" customHeight="1">
      <c r="A251" s="4" t="s">
        <v>884</v>
      </c>
      <c r="B251" s="2" t="s">
        <v>1038</v>
      </c>
      <c r="C251" s="2" t="s">
        <v>1039</v>
      </c>
      <c r="D251" s="2">
        <v>4345</v>
      </c>
      <c r="E251" s="2">
        <v>9244</v>
      </c>
      <c r="F251" s="2" t="s">
        <v>1387</v>
      </c>
      <c r="G251" s="2">
        <v>9267</v>
      </c>
      <c r="H251" s="6">
        <v>240</v>
      </c>
      <c r="I251" s="6">
        <f>G251-E251</f>
        <v>23</v>
      </c>
      <c r="J251" s="55">
        <f t="shared" si="36"/>
        <v>141.35999999999999</v>
      </c>
      <c r="K251" s="55">
        <f t="shared" si="37"/>
        <v>46.23</v>
      </c>
      <c r="L251" s="59">
        <f t="shared" si="38"/>
        <v>187.58999999999997</v>
      </c>
      <c r="M251" s="144"/>
    </row>
    <row r="252" spans="1:13" ht="19.5" customHeight="1">
      <c r="A252" s="4" t="s">
        <v>885</v>
      </c>
      <c r="B252" s="2" t="s">
        <v>546</v>
      </c>
      <c r="C252" s="2" t="s">
        <v>1040</v>
      </c>
      <c r="D252" s="2">
        <v>4487</v>
      </c>
      <c r="E252" s="2">
        <v>268</v>
      </c>
      <c r="F252" s="2">
        <v>4777</v>
      </c>
      <c r="G252" s="2">
        <v>290</v>
      </c>
      <c r="H252" s="6">
        <f aca="true" t="shared" si="39" ref="H252:H263">F252-D252</f>
        <v>290</v>
      </c>
      <c r="I252" s="6">
        <f aca="true" t="shared" si="40" ref="I252:I262">G252-E252</f>
        <v>22</v>
      </c>
      <c r="J252" s="55">
        <f t="shared" si="36"/>
        <v>170.81</v>
      </c>
      <c r="K252" s="55">
        <f t="shared" si="37"/>
        <v>44.22</v>
      </c>
      <c r="L252" s="59">
        <f t="shared" si="38"/>
        <v>215.03</v>
      </c>
      <c r="M252" s="144"/>
    </row>
    <row r="253" spans="1:13" ht="19.5" customHeight="1">
      <c r="A253" s="4" t="s">
        <v>886</v>
      </c>
      <c r="B253" s="2" t="s">
        <v>1041</v>
      </c>
      <c r="C253" s="2" t="s">
        <v>1042</v>
      </c>
      <c r="D253" s="2">
        <v>4119</v>
      </c>
      <c r="E253" s="2">
        <v>472</v>
      </c>
      <c r="F253" s="2">
        <v>4119</v>
      </c>
      <c r="G253" s="2">
        <v>472</v>
      </c>
      <c r="H253" s="6">
        <f t="shared" si="39"/>
        <v>0</v>
      </c>
      <c r="I253" s="6">
        <f t="shared" si="40"/>
        <v>0</v>
      </c>
      <c r="J253" s="55">
        <f t="shared" si="36"/>
        <v>0</v>
      </c>
      <c r="K253" s="55">
        <f t="shared" si="37"/>
        <v>0</v>
      </c>
      <c r="L253" s="59">
        <f t="shared" si="38"/>
        <v>0</v>
      </c>
      <c r="M253" s="144"/>
    </row>
    <row r="254" spans="1:13" ht="19.5" customHeight="1">
      <c r="A254" s="4" t="s">
        <v>887</v>
      </c>
      <c r="B254" s="2" t="s">
        <v>1043</v>
      </c>
      <c r="C254" s="2" t="s">
        <v>1044</v>
      </c>
      <c r="D254" s="2">
        <v>4499</v>
      </c>
      <c r="E254" s="2">
        <v>826</v>
      </c>
      <c r="F254" s="2">
        <v>4755</v>
      </c>
      <c r="G254" s="2">
        <v>875</v>
      </c>
      <c r="H254" s="6">
        <f t="shared" si="39"/>
        <v>256</v>
      </c>
      <c r="I254" s="6">
        <f t="shared" si="40"/>
        <v>49</v>
      </c>
      <c r="J254" s="55">
        <f t="shared" si="36"/>
        <v>150.784</v>
      </c>
      <c r="K254" s="55">
        <f t="shared" si="37"/>
        <v>98.49</v>
      </c>
      <c r="L254" s="59">
        <f t="shared" si="38"/>
        <v>249.274</v>
      </c>
      <c r="M254" s="144"/>
    </row>
    <row r="255" spans="1:13" ht="19.5" customHeight="1">
      <c r="A255" s="4" t="s">
        <v>888</v>
      </c>
      <c r="B255" s="2" t="s">
        <v>1045</v>
      </c>
      <c r="C255" s="2" t="s">
        <v>1046</v>
      </c>
      <c r="D255" s="2">
        <v>7471</v>
      </c>
      <c r="E255" s="2">
        <v>1021</v>
      </c>
      <c r="F255" s="2">
        <v>7656</v>
      </c>
      <c r="G255" s="2">
        <v>1029</v>
      </c>
      <c r="H255" s="6">
        <f t="shared" si="39"/>
        <v>185</v>
      </c>
      <c r="I255" s="6">
        <f t="shared" si="40"/>
        <v>8</v>
      </c>
      <c r="J255" s="55">
        <f t="shared" si="36"/>
        <v>108.96499999999999</v>
      </c>
      <c r="K255" s="55">
        <f t="shared" si="37"/>
        <v>16.08</v>
      </c>
      <c r="L255" s="59">
        <f t="shared" si="38"/>
        <v>125.04499999999999</v>
      </c>
      <c r="M255" s="144"/>
    </row>
    <row r="256" spans="1:13" ht="19.5" customHeight="1">
      <c r="A256" s="4" t="s">
        <v>889</v>
      </c>
      <c r="B256" s="2" t="s">
        <v>1047</v>
      </c>
      <c r="C256" s="2" t="s">
        <v>1048</v>
      </c>
      <c r="D256" s="2">
        <v>388</v>
      </c>
      <c r="E256" s="2">
        <v>977</v>
      </c>
      <c r="F256" s="2">
        <v>978</v>
      </c>
      <c r="G256" s="2">
        <v>998</v>
      </c>
      <c r="H256" s="6">
        <f t="shared" si="39"/>
        <v>590</v>
      </c>
      <c r="I256" s="6">
        <f t="shared" si="40"/>
        <v>21</v>
      </c>
      <c r="J256" s="55">
        <f t="shared" si="36"/>
        <v>347.51</v>
      </c>
      <c r="K256" s="55">
        <f t="shared" si="37"/>
        <v>42.209999999999994</v>
      </c>
      <c r="L256" s="59">
        <f t="shared" si="38"/>
        <v>389.71999999999997</v>
      </c>
      <c r="M256" s="144"/>
    </row>
    <row r="257" spans="1:13" ht="19.5" customHeight="1">
      <c r="A257" s="4" t="s">
        <v>890</v>
      </c>
      <c r="B257" s="2" t="s">
        <v>1049</v>
      </c>
      <c r="C257" s="2"/>
      <c r="D257" s="2">
        <v>7449</v>
      </c>
      <c r="E257" s="2">
        <v>945</v>
      </c>
      <c r="F257" s="2">
        <v>7565</v>
      </c>
      <c r="G257" s="2">
        <v>955</v>
      </c>
      <c r="H257" s="6">
        <f t="shared" si="39"/>
        <v>116</v>
      </c>
      <c r="I257" s="6">
        <f t="shared" si="40"/>
        <v>10</v>
      </c>
      <c r="J257" s="55">
        <f t="shared" si="36"/>
        <v>68.324</v>
      </c>
      <c r="K257" s="55">
        <f t="shared" si="37"/>
        <v>20.099999999999998</v>
      </c>
      <c r="L257" s="59">
        <f t="shared" si="38"/>
        <v>88.42399999999999</v>
      </c>
      <c r="M257" s="144"/>
    </row>
    <row r="258" spans="1:13" ht="19.5" customHeight="1">
      <c r="A258" s="4" t="s">
        <v>891</v>
      </c>
      <c r="B258" s="2" t="s">
        <v>1050</v>
      </c>
      <c r="C258" s="2" t="s">
        <v>1051</v>
      </c>
      <c r="D258" s="2">
        <v>9874</v>
      </c>
      <c r="E258" s="2">
        <v>702</v>
      </c>
      <c r="F258" s="2">
        <v>50</v>
      </c>
      <c r="G258" s="2">
        <v>721</v>
      </c>
      <c r="H258" s="6">
        <v>176</v>
      </c>
      <c r="I258" s="6">
        <f t="shared" si="40"/>
        <v>19</v>
      </c>
      <c r="J258" s="55">
        <f t="shared" si="36"/>
        <v>103.66399999999999</v>
      </c>
      <c r="K258" s="55">
        <f t="shared" si="37"/>
        <v>38.19</v>
      </c>
      <c r="L258" s="59">
        <f t="shared" si="38"/>
        <v>141.85399999999998</v>
      </c>
      <c r="M258" s="144"/>
    </row>
    <row r="259" spans="1:13" ht="19.5" customHeight="1">
      <c r="A259" s="4" t="s">
        <v>186</v>
      </c>
      <c r="B259" s="2" t="s">
        <v>1052</v>
      </c>
      <c r="C259" s="2"/>
      <c r="D259" s="2">
        <v>4389</v>
      </c>
      <c r="E259" s="2">
        <v>1198</v>
      </c>
      <c r="F259" s="2">
        <v>4389</v>
      </c>
      <c r="G259" s="2">
        <v>1198</v>
      </c>
      <c r="H259" s="6">
        <f t="shared" si="39"/>
        <v>0</v>
      </c>
      <c r="I259" s="6">
        <f t="shared" si="40"/>
        <v>0</v>
      </c>
      <c r="J259" s="55">
        <f t="shared" si="36"/>
        <v>0</v>
      </c>
      <c r="K259" s="55">
        <f t="shared" si="37"/>
        <v>0</v>
      </c>
      <c r="L259" s="59">
        <f t="shared" si="38"/>
        <v>0</v>
      </c>
      <c r="M259" s="144"/>
    </row>
    <row r="260" spans="1:13" ht="19.5" customHeight="1">
      <c r="A260" s="4" t="s">
        <v>187</v>
      </c>
      <c r="B260" s="2" t="s">
        <v>1053</v>
      </c>
      <c r="C260" s="2" t="s">
        <v>968</v>
      </c>
      <c r="D260" s="2">
        <v>8646</v>
      </c>
      <c r="E260" s="2" t="s">
        <v>557</v>
      </c>
      <c r="F260" s="2">
        <v>8646</v>
      </c>
      <c r="G260" s="2" t="s">
        <v>557</v>
      </c>
      <c r="H260" s="6">
        <f t="shared" si="39"/>
        <v>0</v>
      </c>
      <c r="I260" s="6">
        <v>0</v>
      </c>
      <c r="J260" s="55">
        <f>H260*0.589</f>
        <v>0</v>
      </c>
      <c r="K260" s="55">
        <f>I260*2.01</f>
        <v>0</v>
      </c>
      <c r="L260" s="59">
        <f>J260+K260</f>
        <v>0</v>
      </c>
      <c r="M260" s="144"/>
    </row>
    <row r="261" spans="1:13" ht="19.5" customHeight="1">
      <c r="A261" s="4" t="s">
        <v>188</v>
      </c>
      <c r="B261" s="2" t="s">
        <v>1053</v>
      </c>
      <c r="C261" s="2"/>
      <c r="D261" s="2">
        <v>3333</v>
      </c>
      <c r="E261" s="87" t="s">
        <v>557</v>
      </c>
      <c r="F261" s="2">
        <v>3333</v>
      </c>
      <c r="G261" s="87" t="s">
        <v>557</v>
      </c>
      <c r="H261" s="6">
        <f t="shared" si="39"/>
        <v>0</v>
      </c>
      <c r="I261" s="6">
        <v>0</v>
      </c>
      <c r="J261" s="55">
        <f>H261*0.589</f>
        <v>0</v>
      </c>
      <c r="K261" s="55">
        <f>I261*2.01</f>
        <v>0</v>
      </c>
      <c r="L261" s="59">
        <f>J261+K261</f>
        <v>0</v>
      </c>
      <c r="M261" s="144"/>
    </row>
    <row r="262" spans="1:13" ht="19.5" customHeight="1">
      <c r="A262" s="4"/>
      <c r="B262" s="42" t="s">
        <v>1383</v>
      </c>
      <c r="C262" s="2"/>
      <c r="D262" s="2">
        <v>740</v>
      </c>
      <c r="E262" s="26">
        <v>4878</v>
      </c>
      <c r="F262" s="2">
        <v>1313</v>
      </c>
      <c r="G262" s="26">
        <v>4933</v>
      </c>
      <c r="H262" s="6">
        <f t="shared" si="39"/>
        <v>573</v>
      </c>
      <c r="I262" s="6">
        <f t="shared" si="40"/>
        <v>55</v>
      </c>
      <c r="J262" s="55">
        <f>H262*0.589</f>
        <v>337.49699999999996</v>
      </c>
      <c r="K262" s="55">
        <f>I262*2.01</f>
        <v>110.54999999999998</v>
      </c>
      <c r="L262" s="59">
        <f>J262+K262</f>
        <v>448.0469999999999</v>
      </c>
      <c r="M262" s="144"/>
    </row>
    <row r="263" spans="1:13" ht="19.5" customHeight="1">
      <c r="A263" s="4"/>
      <c r="B263" s="5" t="s">
        <v>1396</v>
      </c>
      <c r="C263" s="2"/>
      <c r="D263" s="2">
        <v>8876</v>
      </c>
      <c r="E263" s="26" t="s">
        <v>1392</v>
      </c>
      <c r="F263" s="2">
        <v>9056</v>
      </c>
      <c r="G263" s="26">
        <v>54</v>
      </c>
      <c r="H263" s="2">
        <f t="shared" si="39"/>
        <v>180</v>
      </c>
      <c r="I263" s="6">
        <v>54</v>
      </c>
      <c r="J263" s="54">
        <f>H263*0.589</f>
        <v>106.02</v>
      </c>
      <c r="K263" s="55">
        <f>I263*2.01</f>
        <v>108.53999999999999</v>
      </c>
      <c r="L263" s="59">
        <f>J263+K263</f>
        <v>214.56</v>
      </c>
      <c r="M263" s="144"/>
    </row>
    <row r="264" spans="1:13" ht="19.5" customHeight="1">
      <c r="A264" s="4"/>
      <c r="B264" s="2"/>
      <c r="C264" s="2"/>
      <c r="D264" s="2"/>
      <c r="E264" s="26"/>
      <c r="F264" s="2"/>
      <c r="G264" s="26"/>
      <c r="H264" s="2"/>
      <c r="I264" s="26"/>
      <c r="J264" s="54"/>
      <c r="K264" s="53"/>
      <c r="L264" s="54"/>
      <c r="M264" s="144"/>
    </row>
    <row r="265" spans="1:13" ht="19.5" customHeight="1">
      <c r="A265" s="4"/>
      <c r="B265" s="2"/>
      <c r="C265" s="2"/>
      <c r="D265" s="2"/>
      <c r="E265" s="26"/>
      <c r="F265" s="2"/>
      <c r="G265" s="26"/>
      <c r="H265" s="2"/>
      <c r="I265" s="26"/>
      <c r="J265" s="54"/>
      <c r="K265" s="53"/>
      <c r="L265" s="54"/>
      <c r="M265" s="144"/>
    </row>
    <row r="266" spans="1:13" ht="19.5" customHeight="1">
      <c r="A266" s="4"/>
      <c r="B266" s="2"/>
      <c r="C266" s="2"/>
      <c r="D266" s="2"/>
      <c r="E266" s="26"/>
      <c r="F266" s="2"/>
      <c r="G266" s="26"/>
      <c r="H266" s="2"/>
      <c r="I266" s="26"/>
      <c r="J266" s="54"/>
      <c r="K266" s="53"/>
      <c r="L266" s="54"/>
      <c r="M266" s="144"/>
    </row>
    <row r="267" spans="1:13" ht="19.5" customHeight="1">
      <c r="A267" s="4"/>
      <c r="B267" s="2"/>
      <c r="C267" s="2"/>
      <c r="D267" s="2"/>
      <c r="E267" s="26"/>
      <c r="F267" s="2"/>
      <c r="G267" s="26"/>
      <c r="H267" s="2"/>
      <c r="I267" s="26"/>
      <c r="J267" s="54"/>
      <c r="K267" s="53"/>
      <c r="L267" s="54"/>
      <c r="M267" s="144"/>
    </row>
    <row r="268" spans="1:13" ht="19.5" customHeight="1">
      <c r="A268" s="168" t="s">
        <v>798</v>
      </c>
      <c r="B268" s="169"/>
      <c r="C268" s="2"/>
      <c r="D268" s="2"/>
      <c r="E268" s="2"/>
      <c r="F268" s="2"/>
      <c r="G268" s="2"/>
      <c r="H268" s="2"/>
      <c r="I268" s="2"/>
      <c r="J268" s="54">
        <f>SUM(J248:J267)</f>
        <v>1685.7180000000003</v>
      </c>
      <c r="K268" s="54">
        <f>SUM(K248:K267)</f>
        <v>574.8599999999999</v>
      </c>
      <c r="L268" s="54">
        <f>SUM(L248:L264)</f>
        <v>2260.5779999999995</v>
      </c>
      <c r="M268" s="145"/>
    </row>
    <row r="269" spans="1:13" ht="25.5">
      <c r="A269" s="130" t="s">
        <v>766</v>
      </c>
      <c r="B269" s="131"/>
      <c r="C269" s="131"/>
      <c r="D269" s="131"/>
      <c r="E269" s="131"/>
      <c r="F269" s="131"/>
      <c r="G269" s="131"/>
      <c r="H269" s="131"/>
      <c r="I269" s="131"/>
      <c r="J269" s="131"/>
      <c r="K269" s="131"/>
      <c r="L269" s="131"/>
      <c r="M269" s="161"/>
    </row>
    <row r="270" spans="1:13" ht="18.75" customHeight="1">
      <c r="A270" s="161" t="s">
        <v>793</v>
      </c>
      <c r="B270" s="161"/>
      <c r="C270" s="34"/>
      <c r="D270" s="35"/>
      <c r="E270" s="35"/>
      <c r="F270" s="160" t="s">
        <v>1108</v>
      </c>
      <c r="G270" s="161"/>
      <c r="H270" s="161"/>
      <c r="I270" s="161"/>
      <c r="J270" s="58"/>
      <c r="K270" s="162"/>
      <c r="L270" s="162"/>
      <c r="M270" s="162"/>
    </row>
    <row r="271" spans="1:13" ht="18.75" customHeight="1">
      <c r="A271" s="135" t="s">
        <v>435</v>
      </c>
      <c r="B271" s="166" t="s">
        <v>436</v>
      </c>
      <c r="C271" s="157" t="s">
        <v>464</v>
      </c>
      <c r="D271" s="166" t="s">
        <v>437</v>
      </c>
      <c r="E271" s="166"/>
      <c r="F271" s="166" t="s">
        <v>438</v>
      </c>
      <c r="G271" s="166"/>
      <c r="H271" s="166" t="s">
        <v>439</v>
      </c>
      <c r="I271" s="166"/>
      <c r="J271" s="123" t="s">
        <v>440</v>
      </c>
      <c r="K271" s="123"/>
      <c r="L271" s="123"/>
      <c r="M271" s="166" t="s">
        <v>441</v>
      </c>
    </row>
    <row r="272" spans="1:13" ht="18.75" customHeight="1">
      <c r="A272" s="135"/>
      <c r="B272" s="166"/>
      <c r="C272" s="159"/>
      <c r="D272" s="30" t="s">
        <v>794</v>
      </c>
      <c r="E272" s="30" t="s">
        <v>795</v>
      </c>
      <c r="F272" s="30" t="s">
        <v>794</v>
      </c>
      <c r="G272" s="30" t="s">
        <v>795</v>
      </c>
      <c r="H272" s="30" t="s">
        <v>794</v>
      </c>
      <c r="I272" s="30" t="s">
        <v>795</v>
      </c>
      <c r="J272" s="59" t="s">
        <v>796</v>
      </c>
      <c r="K272" s="59" t="s">
        <v>797</v>
      </c>
      <c r="L272" s="59" t="s">
        <v>798</v>
      </c>
      <c r="M272" s="166"/>
    </row>
    <row r="273" spans="1:13" ht="18.75" customHeight="1">
      <c r="A273" s="36" t="s">
        <v>892</v>
      </c>
      <c r="B273" s="32" t="s">
        <v>453</v>
      </c>
      <c r="C273" s="32"/>
      <c r="D273" s="33"/>
      <c r="E273" s="32">
        <v>1426</v>
      </c>
      <c r="F273" s="33"/>
      <c r="G273" s="32">
        <v>1462</v>
      </c>
      <c r="H273" s="6">
        <f>F273-D273</f>
        <v>0</v>
      </c>
      <c r="I273" s="6">
        <f>G273-E273</f>
        <v>36</v>
      </c>
      <c r="J273" s="55">
        <f>H273*0.589</f>
        <v>0</v>
      </c>
      <c r="K273" s="55">
        <f>I273*2.01</f>
        <v>72.35999999999999</v>
      </c>
      <c r="L273" s="59">
        <f>J273+K273</f>
        <v>72.35999999999999</v>
      </c>
      <c r="M273" s="129" t="s">
        <v>1169</v>
      </c>
    </row>
    <row r="274" spans="1:13" ht="18.75" customHeight="1">
      <c r="A274" s="36" t="s">
        <v>893</v>
      </c>
      <c r="B274" s="32" t="s">
        <v>454</v>
      </c>
      <c r="C274" s="32"/>
      <c r="D274" s="33"/>
      <c r="E274" s="32">
        <v>1400</v>
      </c>
      <c r="F274" s="33"/>
      <c r="G274" s="32">
        <v>1454</v>
      </c>
      <c r="H274" s="6">
        <f aca="true" t="shared" si="41" ref="H274:I280">F274-D274</f>
        <v>0</v>
      </c>
      <c r="I274" s="6">
        <f t="shared" si="41"/>
        <v>54</v>
      </c>
      <c r="J274" s="55">
        <f aca="true" t="shared" si="42" ref="J274:J280">H274*0.589</f>
        <v>0</v>
      </c>
      <c r="K274" s="55">
        <f aca="true" t="shared" si="43" ref="K274:K280">I274*2.01</f>
        <v>108.53999999999999</v>
      </c>
      <c r="L274" s="59">
        <f aca="true" t="shared" si="44" ref="L274:L280">J274+K274</f>
        <v>108.53999999999999</v>
      </c>
      <c r="M274" s="129"/>
    </row>
    <row r="275" spans="1:13" ht="18.75" customHeight="1">
      <c r="A275" s="36" t="s">
        <v>894</v>
      </c>
      <c r="B275" s="32" t="s">
        <v>455</v>
      </c>
      <c r="C275" s="32"/>
      <c r="D275" s="33"/>
      <c r="E275" s="32">
        <v>3372</v>
      </c>
      <c r="F275" s="33"/>
      <c r="G275" s="32">
        <v>3398</v>
      </c>
      <c r="H275" s="6">
        <f t="shared" si="41"/>
        <v>0</v>
      </c>
      <c r="I275" s="6">
        <f t="shared" si="41"/>
        <v>26</v>
      </c>
      <c r="J275" s="55">
        <f t="shared" si="42"/>
        <v>0</v>
      </c>
      <c r="K275" s="55">
        <f t="shared" si="43"/>
        <v>52.25999999999999</v>
      </c>
      <c r="L275" s="59">
        <f t="shared" si="44"/>
        <v>52.25999999999999</v>
      </c>
      <c r="M275" s="129"/>
    </row>
    <row r="276" spans="1:13" ht="18.75" customHeight="1">
      <c r="A276" s="36" t="s">
        <v>895</v>
      </c>
      <c r="B276" s="32" t="s">
        <v>456</v>
      </c>
      <c r="C276" s="32"/>
      <c r="D276" s="33"/>
      <c r="E276" s="32">
        <v>1697</v>
      </c>
      <c r="F276" s="33"/>
      <c r="G276" s="32">
        <v>1703</v>
      </c>
      <c r="H276" s="6">
        <f t="shared" si="41"/>
        <v>0</v>
      </c>
      <c r="I276" s="6">
        <f t="shared" si="41"/>
        <v>6</v>
      </c>
      <c r="J276" s="55">
        <f t="shared" si="42"/>
        <v>0</v>
      </c>
      <c r="K276" s="55">
        <f t="shared" si="43"/>
        <v>12.059999999999999</v>
      </c>
      <c r="L276" s="59">
        <f t="shared" si="44"/>
        <v>12.059999999999999</v>
      </c>
      <c r="M276" s="129"/>
    </row>
    <row r="277" spans="1:13" ht="18.75" customHeight="1">
      <c r="A277" s="36" t="s">
        <v>896</v>
      </c>
      <c r="B277" s="32" t="s">
        <v>457</v>
      </c>
      <c r="C277" s="32"/>
      <c r="D277" s="33"/>
      <c r="E277" s="32">
        <v>1230</v>
      </c>
      <c r="F277" s="33"/>
      <c r="G277" s="32">
        <v>1320</v>
      </c>
      <c r="H277" s="6">
        <f t="shared" si="41"/>
        <v>0</v>
      </c>
      <c r="I277" s="6">
        <f t="shared" si="41"/>
        <v>90</v>
      </c>
      <c r="J277" s="55">
        <f t="shared" si="42"/>
        <v>0</v>
      </c>
      <c r="K277" s="55">
        <f t="shared" si="43"/>
        <v>180.89999999999998</v>
      </c>
      <c r="L277" s="59">
        <f t="shared" si="44"/>
        <v>180.89999999999998</v>
      </c>
      <c r="M277" s="129"/>
    </row>
    <row r="278" spans="1:13" ht="18.75" customHeight="1">
      <c r="A278" s="36" t="s">
        <v>897</v>
      </c>
      <c r="B278" s="32" t="s">
        <v>458</v>
      </c>
      <c r="C278" s="32"/>
      <c r="D278" s="33"/>
      <c r="E278" s="32">
        <v>563</v>
      </c>
      <c r="F278" s="33"/>
      <c r="G278" s="32">
        <v>611</v>
      </c>
      <c r="H278" s="6">
        <f t="shared" si="41"/>
        <v>0</v>
      </c>
      <c r="I278" s="6">
        <f t="shared" si="41"/>
        <v>48</v>
      </c>
      <c r="J278" s="55">
        <f t="shared" si="42"/>
        <v>0</v>
      </c>
      <c r="K278" s="55">
        <f t="shared" si="43"/>
        <v>96.47999999999999</v>
      </c>
      <c r="L278" s="59">
        <f t="shared" si="44"/>
        <v>96.47999999999999</v>
      </c>
      <c r="M278" s="129"/>
    </row>
    <row r="279" spans="1:13" ht="18.75" customHeight="1">
      <c r="A279" s="36" t="s">
        <v>898</v>
      </c>
      <c r="B279" s="32" t="s">
        <v>1054</v>
      </c>
      <c r="C279" s="32"/>
      <c r="D279" s="33"/>
      <c r="E279" s="32">
        <v>4204</v>
      </c>
      <c r="F279" s="33"/>
      <c r="G279" s="32">
        <v>4261</v>
      </c>
      <c r="H279" s="6">
        <f t="shared" si="41"/>
        <v>0</v>
      </c>
      <c r="I279" s="6">
        <f t="shared" si="41"/>
        <v>57</v>
      </c>
      <c r="J279" s="55">
        <f t="shared" si="42"/>
        <v>0</v>
      </c>
      <c r="K279" s="55">
        <f t="shared" si="43"/>
        <v>114.57</v>
      </c>
      <c r="L279" s="59">
        <f t="shared" si="44"/>
        <v>114.57</v>
      </c>
      <c r="M279" s="129"/>
    </row>
    <row r="280" spans="1:13" ht="18.75" customHeight="1">
      <c r="A280" s="36" t="s">
        <v>899</v>
      </c>
      <c r="B280" s="32" t="s">
        <v>459</v>
      </c>
      <c r="C280" s="32"/>
      <c r="D280" s="33"/>
      <c r="E280" s="32">
        <v>2167</v>
      </c>
      <c r="F280" s="33"/>
      <c r="G280" s="32">
        <v>2285</v>
      </c>
      <c r="H280" s="6">
        <f t="shared" si="41"/>
        <v>0</v>
      </c>
      <c r="I280" s="6">
        <f t="shared" si="41"/>
        <v>118</v>
      </c>
      <c r="J280" s="55">
        <f t="shared" si="42"/>
        <v>0</v>
      </c>
      <c r="K280" s="55">
        <f t="shared" si="43"/>
        <v>237.17999999999998</v>
      </c>
      <c r="L280" s="59">
        <f t="shared" si="44"/>
        <v>237.17999999999998</v>
      </c>
      <c r="M280" s="129"/>
    </row>
    <row r="281" spans="1:13" ht="18.75" customHeight="1">
      <c r="A281" s="36" t="s">
        <v>900</v>
      </c>
      <c r="B281" s="32" t="s">
        <v>460</v>
      </c>
      <c r="C281" s="32"/>
      <c r="D281" s="33"/>
      <c r="E281" s="82" t="s">
        <v>767</v>
      </c>
      <c r="F281" s="33"/>
      <c r="G281" s="82" t="s">
        <v>767</v>
      </c>
      <c r="H281" s="33"/>
      <c r="I281" s="2"/>
      <c r="J281" s="55"/>
      <c r="K281" s="54"/>
      <c r="L281" s="54"/>
      <c r="M281" s="129"/>
    </row>
    <row r="282" spans="1:13" ht="18.75" customHeight="1">
      <c r="A282" s="132" t="s">
        <v>547</v>
      </c>
      <c r="B282" s="157" t="s">
        <v>553</v>
      </c>
      <c r="C282" s="32" t="s">
        <v>446</v>
      </c>
      <c r="D282" s="33"/>
      <c r="E282" s="32">
        <v>1290</v>
      </c>
      <c r="F282" s="33"/>
      <c r="G282" s="32">
        <v>1290</v>
      </c>
      <c r="H282" s="6">
        <f aca="true" t="shared" si="45" ref="H282:I285">F282-D282</f>
        <v>0</v>
      </c>
      <c r="I282" s="6">
        <f t="shared" si="45"/>
        <v>0</v>
      </c>
      <c r="J282" s="55">
        <f>H282*0.589</f>
        <v>0</v>
      </c>
      <c r="K282" s="55">
        <f>I282*2.01</f>
        <v>0</v>
      </c>
      <c r="L282" s="59">
        <f>J282+K282</f>
        <v>0</v>
      </c>
      <c r="M282" s="129"/>
    </row>
    <row r="283" spans="1:13" ht="18.75" customHeight="1">
      <c r="A283" s="133"/>
      <c r="B283" s="158"/>
      <c r="C283" s="32" t="s">
        <v>206</v>
      </c>
      <c r="D283" s="33"/>
      <c r="E283" s="32">
        <v>2</v>
      </c>
      <c r="F283" s="33"/>
      <c r="G283" s="32">
        <v>2</v>
      </c>
      <c r="H283" s="6">
        <f t="shared" si="45"/>
        <v>0</v>
      </c>
      <c r="I283" s="6">
        <f t="shared" si="45"/>
        <v>0</v>
      </c>
      <c r="J283" s="55">
        <f>H283*0.589</f>
        <v>0</v>
      </c>
      <c r="K283" s="55">
        <f>I283*2.01</f>
        <v>0</v>
      </c>
      <c r="L283" s="59">
        <f>J283+K283</f>
        <v>0</v>
      </c>
      <c r="M283" s="129"/>
    </row>
    <row r="284" spans="1:13" ht="18.75" customHeight="1">
      <c r="A284" s="134"/>
      <c r="B284" s="159"/>
      <c r="C284" s="32" t="s">
        <v>207</v>
      </c>
      <c r="D284" s="33"/>
      <c r="E284" s="32">
        <v>41</v>
      </c>
      <c r="F284" s="33"/>
      <c r="G284" s="32">
        <v>41</v>
      </c>
      <c r="H284" s="6">
        <f t="shared" si="45"/>
        <v>0</v>
      </c>
      <c r="I284" s="6">
        <f t="shared" si="45"/>
        <v>0</v>
      </c>
      <c r="J284" s="55">
        <f>H284*0.589</f>
        <v>0</v>
      </c>
      <c r="K284" s="55">
        <f>I284*2.01</f>
        <v>0</v>
      </c>
      <c r="L284" s="59">
        <f>J284+K284</f>
        <v>0</v>
      </c>
      <c r="M284" s="129"/>
    </row>
    <row r="285" spans="1:13" ht="18.75" customHeight="1">
      <c r="A285" s="36" t="s">
        <v>548</v>
      </c>
      <c r="B285" s="32" t="s">
        <v>447</v>
      </c>
      <c r="C285" s="32"/>
      <c r="D285" s="33"/>
      <c r="E285" s="32">
        <v>59</v>
      </c>
      <c r="F285" s="33"/>
      <c r="G285" s="32">
        <v>59</v>
      </c>
      <c r="H285" s="6">
        <f t="shared" si="45"/>
        <v>0</v>
      </c>
      <c r="I285" s="6">
        <f t="shared" si="45"/>
        <v>0</v>
      </c>
      <c r="J285" s="55">
        <f>H285*0.589</f>
        <v>0</v>
      </c>
      <c r="K285" s="55">
        <f>I285*2.01</f>
        <v>0</v>
      </c>
      <c r="L285" s="59">
        <f>J285+K285</f>
        <v>0</v>
      </c>
      <c r="M285" s="129"/>
    </row>
    <row r="286" spans="1:13" ht="18.75" customHeight="1">
      <c r="A286" s="36" t="s">
        <v>220</v>
      </c>
      <c r="B286" s="32" t="s">
        <v>448</v>
      </c>
      <c r="C286" s="32"/>
      <c r="D286" s="33"/>
      <c r="E286" s="32">
        <v>3070</v>
      </c>
      <c r="F286" s="33"/>
      <c r="G286" s="32">
        <v>3079</v>
      </c>
      <c r="H286" s="33"/>
      <c r="I286" s="2">
        <v>12</v>
      </c>
      <c r="J286" s="55">
        <f>H286*0.589</f>
        <v>0</v>
      </c>
      <c r="K286" s="55">
        <f>I286*2.01</f>
        <v>24.119999999999997</v>
      </c>
      <c r="L286" s="59">
        <f>J286+K286</f>
        <v>24.119999999999997</v>
      </c>
      <c r="M286" s="129"/>
    </row>
    <row r="287" spans="1:13" ht="18.75" customHeight="1">
      <c r="A287" s="36" t="s">
        <v>221</v>
      </c>
      <c r="B287" s="32" t="s">
        <v>449</v>
      </c>
      <c r="C287" s="32"/>
      <c r="D287" s="33"/>
      <c r="E287" s="82" t="s">
        <v>767</v>
      </c>
      <c r="F287" s="33"/>
      <c r="G287" s="82" t="s">
        <v>767</v>
      </c>
      <c r="H287" s="33"/>
      <c r="I287" s="2"/>
      <c r="J287" s="55"/>
      <c r="K287" s="54"/>
      <c r="L287" s="54"/>
      <c r="M287" s="129"/>
    </row>
    <row r="288" spans="1:13" ht="18.75" customHeight="1">
      <c r="A288" s="36" t="s">
        <v>222</v>
      </c>
      <c r="B288" s="32" t="s">
        <v>450</v>
      </c>
      <c r="C288" s="32"/>
      <c r="D288" s="33"/>
      <c r="E288" s="32">
        <v>195</v>
      </c>
      <c r="F288" s="33"/>
      <c r="G288" s="32">
        <v>195</v>
      </c>
      <c r="H288" s="6">
        <f aca="true" t="shared" si="46" ref="H288:I292">F288-D288</f>
        <v>0</v>
      </c>
      <c r="I288" s="6">
        <f t="shared" si="46"/>
        <v>0</v>
      </c>
      <c r="J288" s="55">
        <f>H288*0.589</f>
        <v>0</v>
      </c>
      <c r="K288" s="55">
        <f>I288*2.01</f>
        <v>0</v>
      </c>
      <c r="L288" s="59">
        <f>J288+K288</f>
        <v>0</v>
      </c>
      <c r="M288" s="129"/>
    </row>
    <row r="289" spans="1:13" ht="18.75" customHeight="1">
      <c r="A289" s="36" t="s">
        <v>223</v>
      </c>
      <c r="B289" s="32" t="s">
        <v>451</v>
      </c>
      <c r="C289" s="32"/>
      <c r="D289" s="33"/>
      <c r="E289" s="32">
        <v>619</v>
      </c>
      <c r="F289" s="33"/>
      <c r="G289" s="32">
        <v>647</v>
      </c>
      <c r="H289" s="6">
        <f t="shared" si="46"/>
        <v>0</v>
      </c>
      <c r="I289" s="6">
        <f t="shared" si="46"/>
        <v>28</v>
      </c>
      <c r="J289" s="55">
        <f>H289*0.589</f>
        <v>0</v>
      </c>
      <c r="K289" s="55">
        <f>I289*2.01</f>
        <v>56.279999999999994</v>
      </c>
      <c r="L289" s="59">
        <f>J289+K289</f>
        <v>56.279999999999994</v>
      </c>
      <c r="M289" s="129"/>
    </row>
    <row r="290" spans="1:13" ht="18.75" customHeight="1">
      <c r="A290" s="36" t="s">
        <v>224</v>
      </c>
      <c r="B290" s="32" t="s">
        <v>473</v>
      </c>
      <c r="C290" s="32"/>
      <c r="D290" s="33"/>
      <c r="E290" s="32">
        <v>3150</v>
      </c>
      <c r="F290" s="33"/>
      <c r="G290" s="32">
        <v>3161</v>
      </c>
      <c r="H290" s="6">
        <f t="shared" si="46"/>
        <v>0</v>
      </c>
      <c r="I290" s="6">
        <f t="shared" si="46"/>
        <v>11</v>
      </c>
      <c r="J290" s="55">
        <f>H290*0.589</f>
        <v>0</v>
      </c>
      <c r="K290" s="55">
        <f>I290*2.01</f>
        <v>22.11</v>
      </c>
      <c r="L290" s="59">
        <f>J290+K290</f>
        <v>22.11</v>
      </c>
      <c r="M290" s="129"/>
    </row>
    <row r="291" spans="1:13" ht="18.75" customHeight="1">
      <c r="A291" s="36" t="s">
        <v>225</v>
      </c>
      <c r="B291" s="32" t="s">
        <v>452</v>
      </c>
      <c r="C291" s="32"/>
      <c r="D291" s="33"/>
      <c r="E291" s="82" t="s">
        <v>557</v>
      </c>
      <c r="F291" s="33"/>
      <c r="G291" s="82" t="s">
        <v>557</v>
      </c>
      <c r="H291" s="33"/>
      <c r="I291" s="2">
        <v>54</v>
      </c>
      <c r="J291" s="55">
        <f>H291*0.589</f>
        <v>0</v>
      </c>
      <c r="K291" s="55">
        <f>I291*2.01</f>
        <v>108.53999999999999</v>
      </c>
      <c r="L291" s="59">
        <f>J291+K291</f>
        <v>108.53999999999999</v>
      </c>
      <c r="M291" s="129"/>
    </row>
    <row r="292" spans="1:13" ht="18.75" customHeight="1">
      <c r="A292" s="36" t="s">
        <v>226</v>
      </c>
      <c r="B292" s="32" t="s">
        <v>192</v>
      </c>
      <c r="C292" s="32"/>
      <c r="D292" s="33"/>
      <c r="E292" s="32">
        <v>1438</v>
      </c>
      <c r="F292" s="33"/>
      <c r="G292" s="32">
        <v>1458</v>
      </c>
      <c r="H292" s="33"/>
      <c r="I292" s="6">
        <f t="shared" si="46"/>
        <v>20</v>
      </c>
      <c r="J292" s="55">
        <f>H292*0.589</f>
        <v>0</v>
      </c>
      <c r="K292" s="55">
        <f>I292*2.01</f>
        <v>40.199999999999996</v>
      </c>
      <c r="L292" s="59">
        <f>J292+K292</f>
        <v>40.199999999999996</v>
      </c>
      <c r="M292" s="129"/>
    </row>
    <row r="293" spans="1:13" ht="18.75" customHeight="1">
      <c r="A293" s="38" t="s">
        <v>798</v>
      </c>
      <c r="B293" s="39"/>
      <c r="C293" s="30"/>
      <c r="D293" s="30"/>
      <c r="E293" s="30"/>
      <c r="F293" s="30"/>
      <c r="G293" s="30"/>
      <c r="H293" s="30"/>
      <c r="I293" s="30"/>
      <c r="J293" s="54">
        <f>SUM(J273:J292)</f>
        <v>0</v>
      </c>
      <c r="K293" s="54">
        <f>SUM(K273:K292)</f>
        <v>1125.6</v>
      </c>
      <c r="L293" s="54">
        <f>SUM(L273:L289)</f>
        <v>954.7499999999998</v>
      </c>
      <c r="M293" s="129"/>
    </row>
    <row r="294" spans="1:13" ht="25.5">
      <c r="A294" s="130" t="s">
        <v>1055</v>
      </c>
      <c r="B294" s="131"/>
      <c r="C294" s="131"/>
      <c r="D294" s="131"/>
      <c r="E294" s="131"/>
      <c r="F294" s="131"/>
      <c r="G294" s="131"/>
      <c r="H294" s="131"/>
      <c r="I294" s="131"/>
      <c r="J294" s="131"/>
      <c r="K294" s="131"/>
      <c r="L294" s="131"/>
      <c r="M294" s="161"/>
    </row>
    <row r="295" spans="1:13" ht="18.75" customHeight="1">
      <c r="A295" s="161" t="s">
        <v>793</v>
      </c>
      <c r="B295" s="161"/>
      <c r="C295" s="34"/>
      <c r="D295" s="35"/>
      <c r="E295" s="35"/>
      <c r="F295" s="160" t="s">
        <v>1108</v>
      </c>
      <c r="G295" s="161"/>
      <c r="H295" s="161"/>
      <c r="I295" s="161"/>
      <c r="J295" s="58"/>
      <c r="K295" s="162"/>
      <c r="L295" s="162"/>
      <c r="M295" s="162"/>
    </row>
    <row r="296" spans="1:13" ht="18.75" customHeight="1">
      <c r="A296" s="135" t="s">
        <v>435</v>
      </c>
      <c r="B296" s="166" t="s">
        <v>436</v>
      </c>
      <c r="C296" s="129" t="s">
        <v>464</v>
      </c>
      <c r="D296" s="166" t="s">
        <v>437</v>
      </c>
      <c r="E296" s="166"/>
      <c r="F296" s="166" t="s">
        <v>438</v>
      </c>
      <c r="G296" s="166"/>
      <c r="H296" s="166" t="s">
        <v>439</v>
      </c>
      <c r="I296" s="166"/>
      <c r="J296" s="123" t="s">
        <v>440</v>
      </c>
      <c r="K296" s="123"/>
      <c r="L296" s="123"/>
      <c r="M296" s="166" t="s">
        <v>441</v>
      </c>
    </row>
    <row r="297" spans="1:13" ht="18.75" customHeight="1">
      <c r="A297" s="135"/>
      <c r="B297" s="166"/>
      <c r="C297" s="129"/>
      <c r="D297" s="30" t="s">
        <v>794</v>
      </c>
      <c r="E297" s="30" t="s">
        <v>795</v>
      </c>
      <c r="F297" s="30" t="s">
        <v>794</v>
      </c>
      <c r="G297" s="30" t="s">
        <v>795</v>
      </c>
      <c r="H297" s="30" t="s">
        <v>794</v>
      </c>
      <c r="I297" s="30" t="s">
        <v>795</v>
      </c>
      <c r="J297" s="59" t="s">
        <v>796</v>
      </c>
      <c r="K297" s="59" t="s">
        <v>797</v>
      </c>
      <c r="L297" s="59" t="s">
        <v>798</v>
      </c>
      <c r="M297" s="166"/>
    </row>
    <row r="298" spans="1:13" ht="18.75" customHeight="1">
      <c r="A298" s="135" t="s">
        <v>549</v>
      </c>
      <c r="B298" s="129" t="s">
        <v>469</v>
      </c>
      <c r="C298" s="32" t="s">
        <v>471</v>
      </c>
      <c r="D298" s="33"/>
      <c r="E298" s="32">
        <v>670</v>
      </c>
      <c r="F298" s="33"/>
      <c r="G298" s="32">
        <v>713</v>
      </c>
      <c r="H298" s="2"/>
      <c r="I298" s="6">
        <f>G298-E298</f>
        <v>43</v>
      </c>
      <c r="J298" s="55">
        <f>H298*0.589</f>
        <v>0</v>
      </c>
      <c r="K298" s="55">
        <f>I298*2.01</f>
        <v>86.42999999999999</v>
      </c>
      <c r="L298" s="154">
        <f>K298+K299+K300+K301</f>
        <v>118.58999999999999</v>
      </c>
      <c r="M298" s="157" t="s">
        <v>1169</v>
      </c>
    </row>
    <row r="299" spans="1:13" ht="18.75" customHeight="1">
      <c r="A299" s="166"/>
      <c r="B299" s="129"/>
      <c r="C299" s="32" t="s">
        <v>206</v>
      </c>
      <c r="D299" s="33"/>
      <c r="E299" s="32">
        <v>62</v>
      </c>
      <c r="F299" s="33"/>
      <c r="G299" s="32">
        <v>68</v>
      </c>
      <c r="H299" s="30"/>
      <c r="I299" s="6">
        <f aca="true" t="shared" si="47" ref="I299:I308">G299-E299</f>
        <v>6</v>
      </c>
      <c r="J299" s="55">
        <f aca="true" t="shared" si="48" ref="J299:J308">H299*0.589</f>
        <v>0</v>
      </c>
      <c r="K299" s="55">
        <f aca="true" t="shared" si="49" ref="K299:K308">I299*2.01</f>
        <v>12.059999999999999</v>
      </c>
      <c r="L299" s="155"/>
      <c r="M299" s="158"/>
    </row>
    <row r="300" spans="1:13" ht="18.75" customHeight="1">
      <c r="A300" s="166"/>
      <c r="B300" s="129"/>
      <c r="C300" s="32" t="s">
        <v>207</v>
      </c>
      <c r="D300" s="33"/>
      <c r="E300" s="32">
        <v>62</v>
      </c>
      <c r="F300" s="33"/>
      <c r="G300" s="32">
        <v>62</v>
      </c>
      <c r="H300" s="30"/>
      <c r="I300" s="6">
        <f t="shared" si="47"/>
        <v>0</v>
      </c>
      <c r="J300" s="55">
        <f t="shared" si="48"/>
        <v>0</v>
      </c>
      <c r="K300" s="55">
        <f t="shared" si="49"/>
        <v>0</v>
      </c>
      <c r="L300" s="155"/>
      <c r="M300" s="158"/>
    </row>
    <row r="301" spans="1:13" ht="18.75" customHeight="1">
      <c r="A301" s="166"/>
      <c r="B301" s="129"/>
      <c r="C301" s="32" t="s">
        <v>554</v>
      </c>
      <c r="D301" s="33"/>
      <c r="E301" s="32">
        <v>1321</v>
      </c>
      <c r="F301" s="33"/>
      <c r="G301" s="32">
        <v>1331</v>
      </c>
      <c r="H301" s="33"/>
      <c r="I301" s="6">
        <f t="shared" si="47"/>
        <v>10</v>
      </c>
      <c r="J301" s="55">
        <f t="shared" si="48"/>
        <v>0</v>
      </c>
      <c r="K301" s="55">
        <f t="shared" si="49"/>
        <v>20.099999999999998</v>
      </c>
      <c r="L301" s="156"/>
      <c r="M301" s="158"/>
    </row>
    <row r="302" spans="1:13" ht="18.75" customHeight="1">
      <c r="A302" s="36" t="s">
        <v>550</v>
      </c>
      <c r="B302" s="32" t="s">
        <v>468</v>
      </c>
      <c r="C302" s="32"/>
      <c r="D302" s="33"/>
      <c r="E302" s="32">
        <v>962</v>
      </c>
      <c r="F302" s="33"/>
      <c r="G302" s="32">
        <v>967</v>
      </c>
      <c r="H302" s="33"/>
      <c r="I302" s="6">
        <f t="shared" si="47"/>
        <v>5</v>
      </c>
      <c r="J302" s="55">
        <f t="shared" si="48"/>
        <v>0</v>
      </c>
      <c r="K302" s="55">
        <f t="shared" si="49"/>
        <v>10.049999999999999</v>
      </c>
      <c r="L302" s="54">
        <f>K302+J302</f>
        <v>10.049999999999999</v>
      </c>
      <c r="M302" s="158"/>
    </row>
    <row r="303" spans="1:13" ht="18.75" customHeight="1">
      <c r="A303" s="135" t="s">
        <v>551</v>
      </c>
      <c r="B303" s="129" t="s">
        <v>541</v>
      </c>
      <c r="C303" s="32" t="s">
        <v>471</v>
      </c>
      <c r="D303" s="33"/>
      <c r="E303" s="32">
        <v>1052</v>
      </c>
      <c r="F303" s="33"/>
      <c r="G303" s="32">
        <v>1097</v>
      </c>
      <c r="H303" s="33"/>
      <c r="I303" s="6">
        <f t="shared" si="47"/>
        <v>45</v>
      </c>
      <c r="J303" s="55">
        <f t="shared" si="48"/>
        <v>0</v>
      </c>
      <c r="K303" s="55">
        <f t="shared" si="49"/>
        <v>90.44999999999999</v>
      </c>
      <c r="L303" s="154">
        <f>K303+K304+K305</f>
        <v>92.46</v>
      </c>
      <c r="M303" s="158"/>
    </row>
    <row r="304" spans="1:13" ht="18.75" customHeight="1">
      <c r="A304" s="166"/>
      <c r="B304" s="129"/>
      <c r="C304" s="32" t="s">
        <v>206</v>
      </c>
      <c r="D304" s="33"/>
      <c r="E304" s="29">
        <v>7848</v>
      </c>
      <c r="F304" s="33"/>
      <c r="G304" s="29">
        <v>7849</v>
      </c>
      <c r="H304" s="33"/>
      <c r="I304" s="6">
        <f t="shared" si="47"/>
        <v>1</v>
      </c>
      <c r="J304" s="55">
        <f t="shared" si="48"/>
        <v>0</v>
      </c>
      <c r="K304" s="55">
        <f t="shared" si="49"/>
        <v>2.01</v>
      </c>
      <c r="L304" s="155"/>
      <c r="M304" s="158"/>
    </row>
    <row r="305" spans="1:13" ht="18.75" customHeight="1">
      <c r="A305" s="166"/>
      <c r="B305" s="129"/>
      <c r="C305" s="32" t="s">
        <v>207</v>
      </c>
      <c r="D305" s="33"/>
      <c r="E305" s="32">
        <v>44</v>
      </c>
      <c r="F305" s="33"/>
      <c r="G305" s="32">
        <v>44</v>
      </c>
      <c r="H305" s="33"/>
      <c r="I305" s="6">
        <f t="shared" si="47"/>
        <v>0</v>
      </c>
      <c r="J305" s="55">
        <f t="shared" si="48"/>
        <v>0</v>
      </c>
      <c r="K305" s="55">
        <f t="shared" si="49"/>
        <v>0</v>
      </c>
      <c r="L305" s="156"/>
      <c r="M305" s="158"/>
    </row>
    <row r="306" spans="1:13" ht="18.75" customHeight="1">
      <c r="A306" s="132" t="s">
        <v>552</v>
      </c>
      <c r="B306" s="157" t="s">
        <v>555</v>
      </c>
      <c r="C306" s="32" t="s">
        <v>471</v>
      </c>
      <c r="D306" s="32"/>
      <c r="E306" s="32">
        <v>950</v>
      </c>
      <c r="F306" s="32"/>
      <c r="G306" s="32">
        <v>967</v>
      </c>
      <c r="H306" s="31"/>
      <c r="I306" s="6">
        <f t="shared" si="47"/>
        <v>17</v>
      </c>
      <c r="J306" s="55">
        <f t="shared" si="48"/>
        <v>0</v>
      </c>
      <c r="K306" s="55">
        <f t="shared" si="49"/>
        <v>34.169999999999995</v>
      </c>
      <c r="L306" s="154">
        <f>K306+K307+K308</f>
        <v>44.21999999999999</v>
      </c>
      <c r="M306" s="158"/>
    </row>
    <row r="307" spans="1:13" ht="18.75" customHeight="1">
      <c r="A307" s="127"/>
      <c r="B307" s="158"/>
      <c r="C307" s="32" t="s">
        <v>206</v>
      </c>
      <c r="D307" s="32"/>
      <c r="E307" s="32">
        <v>180</v>
      </c>
      <c r="F307" s="32"/>
      <c r="G307" s="32">
        <v>185</v>
      </c>
      <c r="H307" s="33"/>
      <c r="I307" s="6">
        <f t="shared" si="47"/>
        <v>5</v>
      </c>
      <c r="J307" s="55">
        <f t="shared" si="48"/>
        <v>0</v>
      </c>
      <c r="K307" s="55">
        <f t="shared" si="49"/>
        <v>10.049999999999999</v>
      </c>
      <c r="L307" s="155"/>
      <c r="M307" s="158"/>
    </row>
    <row r="308" spans="1:13" ht="18.75" customHeight="1">
      <c r="A308" s="128"/>
      <c r="B308" s="159"/>
      <c r="C308" s="32" t="s">
        <v>207</v>
      </c>
      <c r="D308" s="32"/>
      <c r="E308" s="32">
        <v>107</v>
      </c>
      <c r="F308" s="32"/>
      <c r="G308" s="32">
        <v>107</v>
      </c>
      <c r="H308" s="33"/>
      <c r="I308" s="6">
        <f t="shared" si="47"/>
        <v>0</v>
      </c>
      <c r="J308" s="55">
        <f t="shared" si="48"/>
        <v>0</v>
      </c>
      <c r="K308" s="55">
        <f t="shared" si="49"/>
        <v>0</v>
      </c>
      <c r="L308" s="156"/>
      <c r="M308" s="158"/>
    </row>
    <row r="309" spans="1:13" ht="18.75" customHeight="1">
      <c r="A309" s="33"/>
      <c r="B309" s="33"/>
      <c r="C309" s="33"/>
      <c r="D309" s="32"/>
      <c r="E309" s="32"/>
      <c r="F309" s="32"/>
      <c r="G309" s="32"/>
      <c r="H309" s="2"/>
      <c r="I309" s="2"/>
      <c r="J309" s="55"/>
      <c r="K309" s="54"/>
      <c r="L309" s="59"/>
      <c r="M309" s="158"/>
    </row>
    <row r="310" spans="1:13" ht="18.75" customHeight="1">
      <c r="A310" s="33"/>
      <c r="B310" s="33"/>
      <c r="C310" s="33"/>
      <c r="D310" s="33"/>
      <c r="E310" s="33"/>
      <c r="F310" s="33"/>
      <c r="G310" s="32"/>
      <c r="H310" s="33"/>
      <c r="I310" s="33"/>
      <c r="J310" s="60"/>
      <c r="K310" s="59"/>
      <c r="L310" s="59"/>
      <c r="M310" s="158"/>
    </row>
    <row r="311" spans="1:13" ht="18.75" customHeight="1">
      <c r="A311" s="33"/>
      <c r="B311" s="33"/>
      <c r="C311" s="33"/>
      <c r="D311" s="33"/>
      <c r="E311" s="33"/>
      <c r="F311" s="33"/>
      <c r="G311" s="30"/>
      <c r="H311" s="33"/>
      <c r="I311" s="33"/>
      <c r="J311" s="60"/>
      <c r="K311" s="59"/>
      <c r="L311" s="59"/>
      <c r="M311" s="158"/>
    </row>
    <row r="312" spans="1:13" ht="18.75" customHeight="1">
      <c r="A312" s="33"/>
      <c r="B312" s="33"/>
      <c r="C312" s="33"/>
      <c r="D312" s="33"/>
      <c r="E312" s="33"/>
      <c r="F312" s="33"/>
      <c r="G312" s="30"/>
      <c r="H312" s="33"/>
      <c r="I312" s="33"/>
      <c r="J312" s="60"/>
      <c r="K312" s="59"/>
      <c r="L312" s="59"/>
      <c r="M312" s="158"/>
    </row>
    <row r="313" spans="1:13" ht="18.75" customHeight="1">
      <c r="A313" s="33"/>
      <c r="B313" s="33"/>
      <c r="C313" s="33"/>
      <c r="D313" s="33"/>
      <c r="E313" s="33"/>
      <c r="F313" s="33"/>
      <c r="G313" s="30"/>
      <c r="H313" s="33"/>
      <c r="I313" s="33"/>
      <c r="J313" s="60"/>
      <c r="K313" s="59"/>
      <c r="L313" s="59"/>
      <c r="M313" s="158"/>
    </row>
    <row r="314" spans="1:13" ht="18.75" customHeight="1">
      <c r="A314" s="33"/>
      <c r="B314" s="33"/>
      <c r="C314" s="33"/>
      <c r="D314" s="33"/>
      <c r="E314" s="33"/>
      <c r="F314" s="33"/>
      <c r="G314" s="30"/>
      <c r="H314" s="33"/>
      <c r="I314" s="33"/>
      <c r="J314" s="60"/>
      <c r="K314" s="59"/>
      <c r="L314" s="59"/>
      <c r="M314" s="158"/>
    </row>
    <row r="315" spans="1:13" ht="18.75" customHeight="1">
      <c r="A315" s="33"/>
      <c r="B315" s="33"/>
      <c r="C315" s="33"/>
      <c r="D315" s="33"/>
      <c r="E315" s="33"/>
      <c r="F315" s="33"/>
      <c r="G315" s="30"/>
      <c r="H315" s="33"/>
      <c r="I315" s="33"/>
      <c r="J315" s="60"/>
      <c r="K315" s="59"/>
      <c r="L315" s="59"/>
      <c r="M315" s="158"/>
    </row>
    <row r="316" spans="1:13" ht="18.75" customHeight="1">
      <c r="A316" s="33"/>
      <c r="B316" s="33"/>
      <c r="C316" s="33"/>
      <c r="D316" s="33"/>
      <c r="E316" s="33"/>
      <c r="F316" s="33"/>
      <c r="G316" s="30"/>
      <c r="H316" s="33"/>
      <c r="I316" s="33"/>
      <c r="J316" s="60"/>
      <c r="K316" s="59"/>
      <c r="L316" s="59"/>
      <c r="M316" s="158"/>
    </row>
    <row r="317" spans="1:13" ht="18.75" customHeight="1">
      <c r="A317" s="30" t="s">
        <v>798</v>
      </c>
      <c r="B317" s="30"/>
      <c r="C317" s="30"/>
      <c r="D317" s="30"/>
      <c r="E317" s="30"/>
      <c r="F317" s="30"/>
      <c r="G317" s="30"/>
      <c r="H317" s="30"/>
      <c r="I317" s="30"/>
      <c r="J317" s="54"/>
      <c r="K317" s="54">
        <f>SUM(K297:K316)</f>
        <v>265.31999999999994</v>
      </c>
      <c r="L317" s="54">
        <f>SUM(L297:L313)</f>
        <v>265.31999999999994</v>
      </c>
      <c r="M317" s="159"/>
    </row>
    <row r="318" spans="1:13" ht="18.75" customHeight="1">
      <c r="A318" s="30" t="s">
        <v>1384</v>
      </c>
      <c r="B318" s="30"/>
      <c r="C318" s="30"/>
      <c r="D318" s="30"/>
      <c r="E318" s="30"/>
      <c r="F318" s="30"/>
      <c r="G318" s="30"/>
      <c r="H318" s="30"/>
      <c r="I318" s="30"/>
      <c r="J318" s="59"/>
      <c r="K318" s="59"/>
      <c r="L318" s="59">
        <f>L317+L293+L268+L244+L222+L196+L171+L147+L121+L96+L72+L46+L22</f>
        <v>12419.466999999999</v>
      </c>
      <c r="M318" s="33"/>
    </row>
  </sheetData>
  <mergeCells count="284">
    <mergeCell ref="K270:M270"/>
    <mergeCell ref="M249:M268"/>
    <mergeCell ref="B306:B308"/>
    <mergeCell ref="F198:I198"/>
    <mergeCell ref="K198:M198"/>
    <mergeCell ref="F199:G199"/>
    <mergeCell ref="A306:A308"/>
    <mergeCell ref="A298:A301"/>
    <mergeCell ref="A303:A305"/>
    <mergeCell ref="D247:E247"/>
    <mergeCell ref="C247:C248"/>
    <mergeCell ref="A269:M269"/>
    <mergeCell ref="A270:B270"/>
    <mergeCell ref="D199:E199"/>
    <mergeCell ref="L213:L215"/>
    <mergeCell ref="L216:L218"/>
    <mergeCell ref="B204:B206"/>
    <mergeCell ref="L210:L212"/>
    <mergeCell ref="F270:I270"/>
    <mergeCell ref="H247:I247"/>
    <mergeCell ref="B247:B248"/>
    <mergeCell ref="M199:M200"/>
    <mergeCell ref="L207:L209"/>
    <mergeCell ref="L201:L203"/>
    <mergeCell ref="B233:B235"/>
    <mergeCell ref="M227:M244"/>
    <mergeCell ref="B227:B229"/>
    <mergeCell ref="M201:M222"/>
    <mergeCell ref="A216:A218"/>
    <mergeCell ref="A268:B268"/>
    <mergeCell ref="M247:M248"/>
    <mergeCell ref="A247:A248"/>
    <mergeCell ref="F247:G247"/>
    <mergeCell ref="A222:B222"/>
    <mergeCell ref="L233:L235"/>
    <mergeCell ref="D225:E225"/>
    <mergeCell ref="F225:G225"/>
    <mergeCell ref="A223:M223"/>
    <mergeCell ref="A207:A209"/>
    <mergeCell ref="A185:A187"/>
    <mergeCell ref="B182:B184"/>
    <mergeCell ref="A199:A200"/>
    <mergeCell ref="A198:B198"/>
    <mergeCell ref="B185:B187"/>
    <mergeCell ref="B188:B191"/>
    <mergeCell ref="B192:B195"/>
    <mergeCell ref="A201:A203"/>
    <mergeCell ref="A204:A206"/>
    <mergeCell ref="B168:B170"/>
    <mergeCell ref="A171:B171"/>
    <mergeCell ref="A197:M197"/>
    <mergeCell ref="A182:A184"/>
    <mergeCell ref="A188:A191"/>
    <mergeCell ref="A192:A195"/>
    <mergeCell ref="H199:I199"/>
    <mergeCell ref="J199:L199"/>
    <mergeCell ref="B213:B215"/>
    <mergeCell ref="B219:B221"/>
    <mergeCell ref="B207:B209"/>
    <mergeCell ref="B210:B212"/>
    <mergeCell ref="B216:B218"/>
    <mergeCell ref="A233:A235"/>
    <mergeCell ref="A196:B196"/>
    <mergeCell ref="B179:B181"/>
    <mergeCell ref="A124:A125"/>
    <mergeCell ref="B124:B125"/>
    <mergeCell ref="B141:B142"/>
    <mergeCell ref="A168:A170"/>
    <mergeCell ref="B174:B175"/>
    <mergeCell ref="A174:A175"/>
    <mergeCell ref="A176:A178"/>
    <mergeCell ref="A241:A242"/>
    <mergeCell ref="A244:B244"/>
    <mergeCell ref="A179:A181"/>
    <mergeCell ref="A165:A167"/>
    <mergeCell ref="B165:B167"/>
    <mergeCell ref="B176:B178"/>
    <mergeCell ref="A213:A215"/>
    <mergeCell ref="B199:B200"/>
    <mergeCell ref="A210:A212"/>
    <mergeCell ref="B201:B203"/>
    <mergeCell ref="A152:A154"/>
    <mergeCell ref="A162:A164"/>
    <mergeCell ref="B162:B164"/>
    <mergeCell ref="J150:L150"/>
    <mergeCell ref="A150:A151"/>
    <mergeCell ref="B150:B151"/>
    <mergeCell ref="B152:B154"/>
    <mergeCell ref="C150:C151"/>
    <mergeCell ref="A55:A57"/>
    <mergeCell ref="A64:A67"/>
    <mergeCell ref="A68:A71"/>
    <mergeCell ref="A73:M73"/>
    <mergeCell ref="M51:M72"/>
    <mergeCell ref="B52:B54"/>
    <mergeCell ref="B55:B57"/>
    <mergeCell ref="B64:B67"/>
    <mergeCell ref="L64:L67"/>
    <mergeCell ref="A72:B72"/>
    <mergeCell ref="B92:C92"/>
    <mergeCell ref="B132:B133"/>
    <mergeCell ref="B130:B131"/>
    <mergeCell ref="C99:C100"/>
    <mergeCell ref="C124:C125"/>
    <mergeCell ref="A97:M97"/>
    <mergeCell ref="A98:B98"/>
    <mergeCell ref="A121:B121"/>
    <mergeCell ref="A99:A100"/>
    <mergeCell ref="A96:B96"/>
    <mergeCell ref="D150:E150"/>
    <mergeCell ref="F150:G150"/>
    <mergeCell ref="F149:I149"/>
    <mergeCell ref="K149:M149"/>
    <mergeCell ref="M150:M151"/>
    <mergeCell ref="A134:A136"/>
    <mergeCell ref="A147:B147"/>
    <mergeCell ref="A148:M148"/>
    <mergeCell ref="A149:B149"/>
    <mergeCell ref="B144:B145"/>
    <mergeCell ref="F123:I123"/>
    <mergeCell ref="K123:M123"/>
    <mergeCell ref="B134:B136"/>
    <mergeCell ref="L134:L136"/>
    <mergeCell ref="A123:B123"/>
    <mergeCell ref="A46:B46"/>
    <mergeCell ref="L42:L45"/>
    <mergeCell ref="H150:I150"/>
    <mergeCell ref="A49:A50"/>
    <mergeCell ref="B49:B50"/>
    <mergeCell ref="A47:M47"/>
    <mergeCell ref="J49:L49"/>
    <mergeCell ref="M49:M50"/>
    <mergeCell ref="H49:I49"/>
    <mergeCell ref="A52:A54"/>
    <mergeCell ref="M27:M46"/>
    <mergeCell ref="L34:L37"/>
    <mergeCell ref="J25:L25"/>
    <mergeCell ref="D25:E25"/>
    <mergeCell ref="F25:G25"/>
    <mergeCell ref="H25:I25"/>
    <mergeCell ref="J296:L296"/>
    <mergeCell ref="M296:M297"/>
    <mergeCell ref="A296:A297"/>
    <mergeCell ref="C49:C50"/>
    <mergeCell ref="C225:C226"/>
    <mergeCell ref="L227:L229"/>
    <mergeCell ref="L230:L232"/>
    <mergeCell ref="L52:L54"/>
    <mergeCell ref="L55:L57"/>
    <mergeCell ref="D75:E75"/>
    <mergeCell ref="H271:I271"/>
    <mergeCell ref="B282:B284"/>
    <mergeCell ref="B303:B305"/>
    <mergeCell ref="B296:B297"/>
    <mergeCell ref="D296:E296"/>
    <mergeCell ref="F296:G296"/>
    <mergeCell ref="B298:B301"/>
    <mergeCell ref="H296:I296"/>
    <mergeCell ref="C296:C297"/>
    <mergeCell ref="A3:A4"/>
    <mergeCell ref="B3:B4"/>
    <mergeCell ref="D3:E3"/>
    <mergeCell ref="J247:L247"/>
    <mergeCell ref="H225:I225"/>
    <mergeCell ref="J225:L225"/>
    <mergeCell ref="A245:M245"/>
    <mergeCell ref="A246:B246"/>
    <mergeCell ref="F246:I246"/>
    <mergeCell ref="K246:M246"/>
    <mergeCell ref="A1:M1"/>
    <mergeCell ref="A2:B2"/>
    <mergeCell ref="F2:I2"/>
    <mergeCell ref="K2:M2"/>
    <mergeCell ref="F3:G3"/>
    <mergeCell ref="C3:C4"/>
    <mergeCell ref="H3:I3"/>
    <mergeCell ref="J3:L3"/>
    <mergeCell ref="M3:M4"/>
    <mergeCell ref="M5:M22"/>
    <mergeCell ref="F48:I48"/>
    <mergeCell ref="A22:B22"/>
    <mergeCell ref="A23:M23"/>
    <mergeCell ref="A24:B24"/>
    <mergeCell ref="F24:I24"/>
    <mergeCell ref="K24:M24"/>
    <mergeCell ref="K48:M48"/>
    <mergeCell ref="A48:B48"/>
    <mergeCell ref="A42:A45"/>
    <mergeCell ref="A25:A26"/>
    <mergeCell ref="A34:A37"/>
    <mergeCell ref="B42:B45"/>
    <mergeCell ref="B34:B37"/>
    <mergeCell ref="C25:C26"/>
    <mergeCell ref="B25:B26"/>
    <mergeCell ref="J75:L75"/>
    <mergeCell ref="M75:M76"/>
    <mergeCell ref="F75:G75"/>
    <mergeCell ref="C75:C76"/>
    <mergeCell ref="D49:E49"/>
    <mergeCell ref="F49:G49"/>
    <mergeCell ref="B68:B71"/>
    <mergeCell ref="M25:M26"/>
    <mergeCell ref="A74:B74"/>
    <mergeCell ref="F74:I74"/>
    <mergeCell ref="A75:A76"/>
    <mergeCell ref="B75:B76"/>
    <mergeCell ref="H75:I75"/>
    <mergeCell ref="B80:C80"/>
    <mergeCell ref="K98:M98"/>
    <mergeCell ref="H99:I99"/>
    <mergeCell ref="J99:L99"/>
    <mergeCell ref="M99:M100"/>
    <mergeCell ref="F99:G99"/>
    <mergeCell ref="B99:B100"/>
    <mergeCell ref="D99:E99"/>
    <mergeCell ref="F98:I98"/>
    <mergeCell ref="M77:M96"/>
    <mergeCell ref="D124:E124"/>
    <mergeCell ref="F124:G124"/>
    <mergeCell ref="H124:I124"/>
    <mergeCell ref="J124:L124"/>
    <mergeCell ref="M152:M171"/>
    <mergeCell ref="L152:L154"/>
    <mergeCell ref="L168:L170"/>
    <mergeCell ref="L162:L164"/>
    <mergeCell ref="L165:L167"/>
    <mergeCell ref="L68:L71"/>
    <mergeCell ref="M124:M125"/>
    <mergeCell ref="M126:M147"/>
    <mergeCell ref="K74:M74"/>
    <mergeCell ref="M101:M121"/>
    <mergeCell ref="L132:L133"/>
    <mergeCell ref="L130:L131"/>
    <mergeCell ref="L141:L142"/>
    <mergeCell ref="L144:L145"/>
    <mergeCell ref="A122:M122"/>
    <mergeCell ref="M174:M175"/>
    <mergeCell ref="L176:L178"/>
    <mergeCell ref="A172:M172"/>
    <mergeCell ref="A173:B173"/>
    <mergeCell ref="F173:I173"/>
    <mergeCell ref="K173:M173"/>
    <mergeCell ref="C174:C175"/>
    <mergeCell ref="M176:M196"/>
    <mergeCell ref="L182:L184"/>
    <mergeCell ref="F174:G174"/>
    <mergeCell ref="D174:E174"/>
    <mergeCell ref="L219:L221"/>
    <mergeCell ref="C199:C200"/>
    <mergeCell ref="L204:L206"/>
    <mergeCell ref="H174:I174"/>
    <mergeCell ref="J174:L174"/>
    <mergeCell ref="L179:L181"/>
    <mergeCell ref="L185:L187"/>
    <mergeCell ref="L188:L191"/>
    <mergeCell ref="L192:L195"/>
    <mergeCell ref="F224:I224"/>
    <mergeCell ref="K224:M224"/>
    <mergeCell ref="A225:A226"/>
    <mergeCell ref="B230:B232"/>
    <mergeCell ref="M225:M226"/>
    <mergeCell ref="A227:A229"/>
    <mergeCell ref="A230:A232"/>
    <mergeCell ref="A224:B224"/>
    <mergeCell ref="M271:M272"/>
    <mergeCell ref="M273:M293"/>
    <mergeCell ref="A294:M294"/>
    <mergeCell ref="A282:A284"/>
    <mergeCell ref="A271:A272"/>
    <mergeCell ref="B271:B272"/>
    <mergeCell ref="D271:E271"/>
    <mergeCell ref="F271:G271"/>
    <mergeCell ref="J271:L271"/>
    <mergeCell ref="C271:C272"/>
    <mergeCell ref="B14:C14"/>
    <mergeCell ref="L298:L301"/>
    <mergeCell ref="M298:M317"/>
    <mergeCell ref="L303:L305"/>
    <mergeCell ref="L306:L308"/>
    <mergeCell ref="F295:I295"/>
    <mergeCell ref="K295:M295"/>
    <mergeCell ref="A295:B295"/>
    <mergeCell ref="A219:A221"/>
    <mergeCell ref="B225:B226"/>
  </mergeCells>
  <printOptions horizontalCentered="1" verticalCentered="1"/>
  <pageMargins left="0.7480314960629921" right="0.7480314960629921" top="0.63" bottom="0.6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94">
      <selection activeCell="E105" sqref="E105"/>
    </sheetView>
  </sheetViews>
  <sheetFormatPr defaultColWidth="9.00390625" defaultRowHeight="14.25"/>
  <cols>
    <col min="2" max="2" width="10.125" style="0" customWidth="1"/>
    <col min="4" max="4" width="16.625" style="0" customWidth="1"/>
    <col min="5" max="5" width="9.00390625" style="95" customWidth="1"/>
    <col min="6" max="6" width="11.00390625" style="95" customWidth="1"/>
    <col min="8" max="8" width="9.00390625" style="47" customWidth="1"/>
    <col min="9" max="9" width="10.50390625" style="52" bestFit="1" customWidth="1"/>
    <col min="10" max="10" width="9.50390625" style="52" bestFit="1" customWidth="1"/>
    <col min="11" max="11" width="10.50390625" style="52" bestFit="1" customWidth="1"/>
    <col min="12" max="12" width="15.875" style="0" customWidth="1"/>
  </cols>
  <sheetData>
    <row r="1" spans="1:12" ht="25.5">
      <c r="A1" s="148" t="s">
        <v>1281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74"/>
    </row>
    <row r="2" spans="1:12" ht="14.25">
      <c r="A2" s="174" t="s">
        <v>239</v>
      </c>
      <c r="B2" s="174"/>
      <c r="C2" s="100"/>
      <c r="D2" s="100"/>
      <c r="E2" s="174" t="s">
        <v>1108</v>
      </c>
      <c r="F2" s="174"/>
      <c r="G2" s="174"/>
      <c r="H2" s="174"/>
      <c r="I2" s="66"/>
      <c r="J2" s="175"/>
      <c r="K2" s="175"/>
      <c r="L2" s="175"/>
    </row>
    <row r="3" spans="1:12" ht="18" customHeight="1">
      <c r="A3" s="172" t="s">
        <v>241</v>
      </c>
      <c r="B3" s="170" t="s">
        <v>242</v>
      </c>
      <c r="C3" s="170" t="s">
        <v>243</v>
      </c>
      <c r="D3" s="170"/>
      <c r="E3" s="173" t="s">
        <v>244</v>
      </c>
      <c r="F3" s="173"/>
      <c r="G3" s="170" t="s">
        <v>245</v>
      </c>
      <c r="H3" s="170"/>
      <c r="I3" s="171" t="s">
        <v>246</v>
      </c>
      <c r="J3" s="171"/>
      <c r="K3" s="171"/>
      <c r="L3" s="170" t="s">
        <v>247</v>
      </c>
    </row>
    <row r="4" spans="1:12" ht="18" customHeight="1">
      <c r="A4" s="172"/>
      <c r="B4" s="170"/>
      <c r="C4" s="7" t="s">
        <v>248</v>
      </c>
      <c r="D4" s="7" t="s">
        <v>249</v>
      </c>
      <c r="E4" s="15" t="s">
        <v>248</v>
      </c>
      <c r="F4" s="15" t="s">
        <v>249</v>
      </c>
      <c r="G4" s="7" t="s">
        <v>248</v>
      </c>
      <c r="H4" s="48" t="s">
        <v>249</v>
      </c>
      <c r="I4" s="62" t="s">
        <v>250</v>
      </c>
      <c r="J4" s="62" t="s">
        <v>251</v>
      </c>
      <c r="K4" s="62" t="s">
        <v>252</v>
      </c>
      <c r="L4" s="170"/>
    </row>
    <row r="5" spans="1:12" ht="18" customHeight="1">
      <c r="A5" s="13" t="s">
        <v>253</v>
      </c>
      <c r="B5" s="7" t="s">
        <v>278</v>
      </c>
      <c r="C5" s="15"/>
      <c r="D5" s="7" t="s">
        <v>1282</v>
      </c>
      <c r="E5" s="15"/>
      <c r="F5" s="15"/>
      <c r="G5" s="6"/>
      <c r="H5" s="48"/>
      <c r="I5" s="55"/>
      <c r="J5" s="62"/>
      <c r="K5" s="63"/>
      <c r="L5" s="176" t="s">
        <v>1174</v>
      </c>
    </row>
    <row r="6" spans="1:12" ht="18" customHeight="1">
      <c r="A6" s="13" t="s">
        <v>1175</v>
      </c>
      <c r="B6" s="7" t="s">
        <v>1283</v>
      </c>
      <c r="C6" s="15">
        <v>2105</v>
      </c>
      <c r="D6" s="7">
        <v>5</v>
      </c>
      <c r="E6" s="15">
        <v>2369</v>
      </c>
      <c r="F6" s="15"/>
      <c r="G6" s="6">
        <f>E6-C6</f>
        <v>264</v>
      </c>
      <c r="H6" s="48">
        <f>D6*3*6</f>
        <v>90</v>
      </c>
      <c r="I6" s="55">
        <f>G6*0.589</f>
        <v>155.49599999999998</v>
      </c>
      <c r="J6" s="62">
        <f>H6*2.01</f>
        <v>180.89999999999998</v>
      </c>
      <c r="K6" s="63">
        <f>I6+J6</f>
        <v>336.39599999999996</v>
      </c>
      <c r="L6" s="176"/>
    </row>
    <row r="7" spans="1:12" ht="18" customHeight="1">
      <c r="A7" s="13" t="s">
        <v>801</v>
      </c>
      <c r="B7" s="7" t="s">
        <v>1284</v>
      </c>
      <c r="C7" s="15">
        <v>603</v>
      </c>
      <c r="D7" s="7">
        <v>3</v>
      </c>
      <c r="E7" s="15">
        <v>603</v>
      </c>
      <c r="F7" s="15"/>
      <c r="G7" s="6">
        <f aca="true" t="shared" si="0" ref="G7:G22">E7-C7</f>
        <v>0</v>
      </c>
      <c r="H7" s="48">
        <f aca="true" t="shared" si="1" ref="H7:H22">D7*3*6</f>
        <v>54</v>
      </c>
      <c r="I7" s="55">
        <f aca="true" t="shared" si="2" ref="I7:I22">G7*0.589</f>
        <v>0</v>
      </c>
      <c r="J7" s="62">
        <f aca="true" t="shared" si="3" ref="J7:J22">H7*2.01</f>
        <v>108.53999999999999</v>
      </c>
      <c r="K7" s="63">
        <f aca="true" t="shared" si="4" ref="K7:K22">I7+J7</f>
        <v>108.53999999999999</v>
      </c>
      <c r="L7" s="176"/>
    </row>
    <row r="8" spans="1:12" ht="18" customHeight="1">
      <c r="A8" s="13" t="s">
        <v>802</v>
      </c>
      <c r="B8" s="7" t="s">
        <v>1285</v>
      </c>
      <c r="C8" s="15">
        <v>557</v>
      </c>
      <c r="D8" s="7">
        <v>3</v>
      </c>
      <c r="E8" s="15">
        <v>956</v>
      </c>
      <c r="F8" s="15"/>
      <c r="G8" s="6">
        <f t="shared" si="0"/>
        <v>399</v>
      </c>
      <c r="H8" s="48">
        <f t="shared" si="1"/>
        <v>54</v>
      </c>
      <c r="I8" s="55">
        <f t="shared" si="2"/>
        <v>235.011</v>
      </c>
      <c r="J8" s="62">
        <f t="shared" si="3"/>
        <v>108.53999999999999</v>
      </c>
      <c r="K8" s="63">
        <f t="shared" si="4"/>
        <v>343.551</v>
      </c>
      <c r="L8" s="176"/>
    </row>
    <row r="9" spans="1:12" ht="18" customHeight="1">
      <c r="A9" s="13" t="s">
        <v>803</v>
      </c>
      <c r="B9" s="7" t="s">
        <v>1286</v>
      </c>
      <c r="C9" s="15">
        <v>7359</v>
      </c>
      <c r="D9" s="7">
        <v>2</v>
      </c>
      <c r="E9" s="15">
        <v>7931</v>
      </c>
      <c r="F9" s="15"/>
      <c r="G9" s="6">
        <f t="shared" si="0"/>
        <v>572</v>
      </c>
      <c r="H9" s="48">
        <f t="shared" si="1"/>
        <v>36</v>
      </c>
      <c r="I9" s="55">
        <f t="shared" si="2"/>
        <v>336.90799999999996</v>
      </c>
      <c r="J9" s="62">
        <f t="shared" si="3"/>
        <v>72.35999999999999</v>
      </c>
      <c r="K9" s="63">
        <f t="shared" si="4"/>
        <v>409.2679999999999</v>
      </c>
      <c r="L9" s="176"/>
    </row>
    <row r="10" spans="1:12" ht="18" customHeight="1">
      <c r="A10" s="13" t="s">
        <v>804</v>
      </c>
      <c r="B10" s="7" t="s">
        <v>1287</v>
      </c>
      <c r="C10" s="15">
        <v>6530</v>
      </c>
      <c r="D10" s="7">
        <v>1</v>
      </c>
      <c r="E10" s="15">
        <v>6840</v>
      </c>
      <c r="F10" s="15"/>
      <c r="G10" s="6">
        <f t="shared" si="0"/>
        <v>310</v>
      </c>
      <c r="H10" s="48">
        <f t="shared" si="1"/>
        <v>18</v>
      </c>
      <c r="I10" s="55">
        <f t="shared" si="2"/>
        <v>182.59</v>
      </c>
      <c r="J10" s="62">
        <f t="shared" si="3"/>
        <v>36.17999999999999</v>
      </c>
      <c r="K10" s="63">
        <f t="shared" si="4"/>
        <v>218.76999999999998</v>
      </c>
      <c r="L10" s="176"/>
    </row>
    <row r="11" spans="1:12" ht="18" customHeight="1">
      <c r="A11" s="13" t="s">
        <v>805</v>
      </c>
      <c r="B11" s="7" t="s">
        <v>1288</v>
      </c>
      <c r="C11" s="15">
        <v>3780</v>
      </c>
      <c r="D11" s="7">
        <v>3</v>
      </c>
      <c r="E11" s="15">
        <v>4285</v>
      </c>
      <c r="F11" s="15"/>
      <c r="G11" s="6">
        <f t="shared" si="0"/>
        <v>505</v>
      </c>
      <c r="H11" s="48">
        <f t="shared" si="1"/>
        <v>54</v>
      </c>
      <c r="I11" s="55">
        <f t="shared" si="2"/>
        <v>297.445</v>
      </c>
      <c r="J11" s="62">
        <f t="shared" si="3"/>
        <v>108.53999999999999</v>
      </c>
      <c r="K11" s="63">
        <f t="shared" si="4"/>
        <v>405.985</v>
      </c>
      <c r="L11" s="176"/>
    </row>
    <row r="12" spans="1:12" ht="18" customHeight="1">
      <c r="A12" s="13" t="s">
        <v>806</v>
      </c>
      <c r="B12" s="7" t="s">
        <v>1289</v>
      </c>
      <c r="C12" s="15">
        <v>8125</v>
      </c>
      <c r="D12" s="7">
        <v>3</v>
      </c>
      <c r="E12" s="15">
        <v>8321</v>
      </c>
      <c r="F12" s="15"/>
      <c r="G12" s="6">
        <f t="shared" si="0"/>
        <v>196</v>
      </c>
      <c r="H12" s="48">
        <f t="shared" si="1"/>
        <v>54</v>
      </c>
      <c r="I12" s="55">
        <f t="shared" si="2"/>
        <v>115.44399999999999</v>
      </c>
      <c r="J12" s="62">
        <f t="shared" si="3"/>
        <v>108.53999999999999</v>
      </c>
      <c r="K12" s="63">
        <f t="shared" si="4"/>
        <v>223.98399999999998</v>
      </c>
      <c r="L12" s="176"/>
    </row>
    <row r="13" spans="1:12" ht="18" customHeight="1">
      <c r="A13" s="13" t="s">
        <v>807</v>
      </c>
      <c r="B13" s="7" t="s">
        <v>1290</v>
      </c>
      <c r="C13" s="15">
        <v>3780</v>
      </c>
      <c r="D13" s="7">
        <v>1</v>
      </c>
      <c r="E13" s="15">
        <v>4011</v>
      </c>
      <c r="F13" s="15"/>
      <c r="G13" s="6">
        <f t="shared" si="0"/>
        <v>231</v>
      </c>
      <c r="H13" s="48">
        <f t="shared" si="1"/>
        <v>18</v>
      </c>
      <c r="I13" s="55">
        <f t="shared" si="2"/>
        <v>136.059</v>
      </c>
      <c r="J13" s="62">
        <f t="shared" si="3"/>
        <v>36.17999999999999</v>
      </c>
      <c r="K13" s="63">
        <f t="shared" si="4"/>
        <v>172.23899999999998</v>
      </c>
      <c r="L13" s="176"/>
    </row>
    <row r="14" spans="1:12" ht="18" customHeight="1">
      <c r="A14" s="13" t="s">
        <v>808</v>
      </c>
      <c r="B14" s="7" t="s">
        <v>1291</v>
      </c>
      <c r="C14" s="15">
        <v>6530</v>
      </c>
      <c r="D14" s="7">
        <v>3</v>
      </c>
      <c r="E14" s="15">
        <v>6932</v>
      </c>
      <c r="F14" s="15"/>
      <c r="G14" s="6">
        <f t="shared" si="0"/>
        <v>402</v>
      </c>
      <c r="H14" s="48">
        <f t="shared" si="1"/>
        <v>54</v>
      </c>
      <c r="I14" s="55">
        <f t="shared" si="2"/>
        <v>236.778</v>
      </c>
      <c r="J14" s="62">
        <f t="shared" si="3"/>
        <v>108.53999999999999</v>
      </c>
      <c r="K14" s="63">
        <f t="shared" si="4"/>
        <v>345.318</v>
      </c>
      <c r="L14" s="176"/>
    </row>
    <row r="15" spans="1:12" ht="18" customHeight="1">
      <c r="A15" s="13" t="s">
        <v>56</v>
      </c>
      <c r="B15" s="7" t="s">
        <v>1292</v>
      </c>
      <c r="C15" s="15">
        <v>7538</v>
      </c>
      <c r="D15" s="7" t="s">
        <v>1293</v>
      </c>
      <c r="E15" s="15">
        <v>7538</v>
      </c>
      <c r="F15" s="15"/>
      <c r="G15" s="6">
        <f t="shared" si="0"/>
        <v>0</v>
      </c>
      <c r="H15" s="48">
        <v>0</v>
      </c>
      <c r="I15" s="55">
        <f t="shared" si="2"/>
        <v>0</v>
      </c>
      <c r="J15" s="62">
        <f t="shared" si="3"/>
        <v>0</v>
      </c>
      <c r="K15" s="63">
        <f t="shared" si="4"/>
        <v>0</v>
      </c>
      <c r="L15" s="176"/>
    </row>
    <row r="16" spans="1:12" ht="18" customHeight="1">
      <c r="A16" s="13" t="s">
        <v>57</v>
      </c>
      <c r="B16" s="7" t="s">
        <v>1294</v>
      </c>
      <c r="C16" s="15">
        <v>4820</v>
      </c>
      <c r="D16" s="7">
        <v>1</v>
      </c>
      <c r="E16" s="15">
        <v>4903</v>
      </c>
      <c r="F16" s="15"/>
      <c r="G16" s="6">
        <f t="shared" si="0"/>
        <v>83</v>
      </c>
      <c r="H16" s="48">
        <f t="shared" si="1"/>
        <v>18</v>
      </c>
      <c r="I16" s="55">
        <f t="shared" si="2"/>
        <v>48.887</v>
      </c>
      <c r="J16" s="62">
        <f t="shared" si="3"/>
        <v>36.17999999999999</v>
      </c>
      <c r="K16" s="63">
        <f t="shared" si="4"/>
        <v>85.067</v>
      </c>
      <c r="L16" s="176"/>
    </row>
    <row r="17" spans="1:12" ht="18" customHeight="1">
      <c r="A17" s="13" t="s">
        <v>58</v>
      </c>
      <c r="B17" s="7" t="s">
        <v>1295</v>
      </c>
      <c r="C17" s="15">
        <v>2041</v>
      </c>
      <c r="D17" s="7">
        <v>2</v>
      </c>
      <c r="E17" s="15">
        <v>2318</v>
      </c>
      <c r="F17" s="15"/>
      <c r="G17" s="6">
        <f t="shared" si="0"/>
        <v>277</v>
      </c>
      <c r="H17" s="48">
        <f t="shared" si="1"/>
        <v>36</v>
      </c>
      <c r="I17" s="55">
        <f t="shared" si="2"/>
        <v>163.153</v>
      </c>
      <c r="J17" s="62">
        <f t="shared" si="3"/>
        <v>72.35999999999999</v>
      </c>
      <c r="K17" s="63">
        <f t="shared" si="4"/>
        <v>235.51299999999998</v>
      </c>
      <c r="L17" s="176"/>
    </row>
    <row r="18" spans="1:12" ht="18" customHeight="1">
      <c r="A18" s="13" t="s">
        <v>59</v>
      </c>
      <c r="B18" s="7" t="s">
        <v>1296</v>
      </c>
      <c r="C18" s="15">
        <v>615</v>
      </c>
      <c r="D18" s="7">
        <v>3</v>
      </c>
      <c r="E18" s="15">
        <v>743</v>
      </c>
      <c r="F18" s="15"/>
      <c r="G18" s="6">
        <f t="shared" si="0"/>
        <v>128</v>
      </c>
      <c r="H18" s="48">
        <f t="shared" si="1"/>
        <v>54</v>
      </c>
      <c r="I18" s="55">
        <f t="shared" si="2"/>
        <v>75.392</v>
      </c>
      <c r="J18" s="62">
        <f t="shared" si="3"/>
        <v>108.53999999999999</v>
      </c>
      <c r="K18" s="63">
        <f t="shared" si="4"/>
        <v>183.932</v>
      </c>
      <c r="L18" s="176"/>
    </row>
    <row r="19" spans="1:12" ht="18" customHeight="1">
      <c r="A19" s="13" t="s">
        <v>60</v>
      </c>
      <c r="B19" s="7" t="s">
        <v>1297</v>
      </c>
      <c r="C19" s="15">
        <v>9215</v>
      </c>
      <c r="D19" s="7">
        <v>3</v>
      </c>
      <c r="E19" s="15">
        <v>9903</v>
      </c>
      <c r="F19" s="15"/>
      <c r="G19" s="6">
        <f t="shared" si="0"/>
        <v>688</v>
      </c>
      <c r="H19" s="48">
        <f t="shared" si="1"/>
        <v>54</v>
      </c>
      <c r="I19" s="55">
        <f t="shared" si="2"/>
        <v>405.23199999999997</v>
      </c>
      <c r="J19" s="62">
        <f t="shared" si="3"/>
        <v>108.53999999999999</v>
      </c>
      <c r="K19" s="63">
        <f t="shared" si="4"/>
        <v>513.7719999999999</v>
      </c>
      <c r="L19" s="176"/>
    </row>
    <row r="20" spans="1:12" ht="18" customHeight="1">
      <c r="A20" s="13" t="s">
        <v>61</v>
      </c>
      <c r="B20" s="7" t="s">
        <v>1298</v>
      </c>
      <c r="C20" s="15"/>
      <c r="D20" s="7"/>
      <c r="E20" s="15"/>
      <c r="F20" s="15"/>
      <c r="G20" s="6">
        <f t="shared" si="0"/>
        <v>0</v>
      </c>
      <c r="H20" s="48">
        <f t="shared" si="1"/>
        <v>0</v>
      </c>
      <c r="I20" s="55">
        <f t="shared" si="2"/>
        <v>0</v>
      </c>
      <c r="J20" s="62">
        <f t="shared" si="3"/>
        <v>0</v>
      </c>
      <c r="K20" s="63">
        <f t="shared" si="4"/>
        <v>0</v>
      </c>
      <c r="L20" s="176"/>
    </row>
    <row r="21" spans="1:12" ht="18" customHeight="1">
      <c r="A21" s="13" t="s">
        <v>62</v>
      </c>
      <c r="B21" s="7" t="s">
        <v>1299</v>
      </c>
      <c r="C21" s="15"/>
      <c r="D21" s="7"/>
      <c r="E21" s="15"/>
      <c r="F21" s="15"/>
      <c r="G21" s="6">
        <f t="shared" si="0"/>
        <v>0</v>
      </c>
      <c r="H21" s="48">
        <f t="shared" si="1"/>
        <v>0</v>
      </c>
      <c r="I21" s="55">
        <f t="shared" si="2"/>
        <v>0</v>
      </c>
      <c r="J21" s="62">
        <f t="shared" si="3"/>
        <v>0</v>
      </c>
      <c r="K21" s="63">
        <f t="shared" si="4"/>
        <v>0</v>
      </c>
      <c r="L21" s="176"/>
    </row>
    <row r="22" spans="1:12" ht="18" customHeight="1">
      <c r="A22" s="13" t="s">
        <v>63</v>
      </c>
      <c r="B22" s="7" t="s">
        <v>1300</v>
      </c>
      <c r="C22" s="15">
        <v>7749</v>
      </c>
      <c r="D22" s="7"/>
      <c r="E22" s="15">
        <v>7749</v>
      </c>
      <c r="F22" s="15"/>
      <c r="G22" s="6">
        <f t="shared" si="0"/>
        <v>0</v>
      </c>
      <c r="H22" s="48">
        <f t="shared" si="1"/>
        <v>0</v>
      </c>
      <c r="I22" s="55">
        <f t="shared" si="2"/>
        <v>0</v>
      </c>
      <c r="J22" s="62">
        <f t="shared" si="3"/>
        <v>0</v>
      </c>
      <c r="K22" s="63">
        <f t="shared" si="4"/>
        <v>0</v>
      </c>
      <c r="L22" s="176"/>
    </row>
    <row r="23" spans="1:12" ht="18" customHeight="1">
      <c r="A23" s="170" t="s">
        <v>798</v>
      </c>
      <c r="B23" s="170"/>
      <c r="C23" s="25"/>
      <c r="D23" s="25"/>
      <c r="E23" s="101"/>
      <c r="F23" s="101"/>
      <c r="G23" s="25"/>
      <c r="H23" s="102"/>
      <c r="I23" s="65">
        <f>SUM(I6:I22)</f>
        <v>2388.395</v>
      </c>
      <c r="J23" s="65">
        <f>SUM(J6:J22)</f>
        <v>1193.9399999999998</v>
      </c>
      <c r="K23" s="65">
        <f>SUM(K6:K22)</f>
        <v>3582.334999999999</v>
      </c>
      <c r="L23" s="176"/>
    </row>
    <row r="24" spans="1:12" ht="25.5">
      <c r="A24" s="148" t="s">
        <v>556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74"/>
    </row>
    <row r="25" spans="1:12" ht="14.25">
      <c r="A25" s="174" t="s">
        <v>793</v>
      </c>
      <c r="B25" s="174"/>
      <c r="C25" s="100"/>
      <c r="D25" s="100"/>
      <c r="E25" s="174" t="s">
        <v>1108</v>
      </c>
      <c r="F25" s="174"/>
      <c r="G25" s="174"/>
      <c r="H25" s="174"/>
      <c r="I25" s="66"/>
      <c r="J25" s="175"/>
      <c r="K25" s="175"/>
      <c r="L25" s="175"/>
    </row>
    <row r="26" spans="1:12" ht="18" customHeight="1">
      <c r="A26" s="172" t="s">
        <v>435</v>
      </c>
      <c r="B26" s="170" t="s">
        <v>436</v>
      </c>
      <c r="C26" s="170" t="s">
        <v>437</v>
      </c>
      <c r="D26" s="170"/>
      <c r="E26" s="173" t="s">
        <v>438</v>
      </c>
      <c r="F26" s="173"/>
      <c r="G26" s="170" t="s">
        <v>439</v>
      </c>
      <c r="H26" s="170"/>
      <c r="I26" s="171" t="s">
        <v>440</v>
      </c>
      <c r="J26" s="171"/>
      <c r="K26" s="171"/>
      <c r="L26" s="170" t="s">
        <v>441</v>
      </c>
    </row>
    <row r="27" spans="1:12" ht="18" customHeight="1">
      <c r="A27" s="172"/>
      <c r="B27" s="170"/>
      <c r="C27" s="7" t="s">
        <v>794</v>
      </c>
      <c r="D27" s="7" t="s">
        <v>795</v>
      </c>
      <c r="E27" s="15" t="s">
        <v>794</v>
      </c>
      <c r="F27" s="15" t="s">
        <v>795</v>
      </c>
      <c r="G27" s="7" t="s">
        <v>794</v>
      </c>
      <c r="H27" s="48" t="s">
        <v>795</v>
      </c>
      <c r="I27" s="62" t="s">
        <v>796</v>
      </c>
      <c r="J27" s="62" t="s">
        <v>797</v>
      </c>
      <c r="K27" s="62" t="s">
        <v>798</v>
      </c>
      <c r="L27" s="170"/>
    </row>
    <row r="28" spans="1:12" ht="18" customHeight="1">
      <c r="A28" s="13" t="s">
        <v>809</v>
      </c>
      <c r="B28" s="7" t="s">
        <v>1171</v>
      </c>
      <c r="C28" s="15">
        <v>1545</v>
      </c>
      <c r="D28" s="7" t="s">
        <v>1172</v>
      </c>
      <c r="E28" s="15">
        <v>1545</v>
      </c>
      <c r="F28" s="15"/>
      <c r="G28" s="6">
        <f>E28-C28</f>
        <v>0</v>
      </c>
      <c r="H28" s="48">
        <v>0</v>
      </c>
      <c r="I28" s="55">
        <f>G28*0.589</f>
        <v>0</v>
      </c>
      <c r="J28" s="62">
        <f>H28*2.01</f>
        <v>0</v>
      </c>
      <c r="K28" s="63">
        <f>I28+J28</f>
        <v>0</v>
      </c>
      <c r="L28" s="176" t="s">
        <v>1174</v>
      </c>
    </row>
    <row r="29" spans="1:12" ht="18" customHeight="1">
      <c r="A29" s="13" t="s">
        <v>1301</v>
      </c>
      <c r="B29" s="7" t="s">
        <v>1302</v>
      </c>
      <c r="C29" s="15">
        <v>7763</v>
      </c>
      <c r="D29" s="7">
        <v>2</v>
      </c>
      <c r="E29" s="15">
        <v>8773</v>
      </c>
      <c r="F29" s="15"/>
      <c r="G29" s="6">
        <f aca="true" t="shared" si="5" ref="G29:G45">E29-C29</f>
        <v>1010</v>
      </c>
      <c r="H29" s="48">
        <f aca="true" t="shared" si="6" ref="H29:H41">D29*3*6</f>
        <v>36</v>
      </c>
      <c r="I29" s="55">
        <f aca="true" t="shared" si="7" ref="I29:I45">G29*0.589</f>
        <v>594.89</v>
      </c>
      <c r="J29" s="62">
        <f aca="true" t="shared" si="8" ref="J29:J45">H29*2.01</f>
        <v>72.35999999999999</v>
      </c>
      <c r="K29" s="63">
        <f aca="true" t="shared" si="9" ref="K29:K45">I29+J29</f>
        <v>667.25</v>
      </c>
      <c r="L29" s="176"/>
    </row>
    <row r="30" spans="1:12" ht="18" customHeight="1">
      <c r="A30" s="13" t="s">
        <v>810</v>
      </c>
      <c r="B30" s="7" t="s">
        <v>1303</v>
      </c>
      <c r="C30" s="15">
        <v>1345</v>
      </c>
      <c r="D30" s="7">
        <v>2</v>
      </c>
      <c r="E30" s="15">
        <v>1345</v>
      </c>
      <c r="F30" s="15"/>
      <c r="G30" s="6">
        <f t="shared" si="5"/>
        <v>0</v>
      </c>
      <c r="H30" s="48">
        <f t="shared" si="6"/>
        <v>36</v>
      </c>
      <c r="I30" s="55">
        <f t="shared" si="7"/>
        <v>0</v>
      </c>
      <c r="J30" s="62">
        <f t="shared" si="8"/>
        <v>72.35999999999999</v>
      </c>
      <c r="K30" s="63">
        <f t="shared" si="9"/>
        <v>72.35999999999999</v>
      </c>
      <c r="L30" s="176"/>
    </row>
    <row r="31" spans="1:12" ht="18" customHeight="1">
      <c r="A31" s="13" t="s">
        <v>811</v>
      </c>
      <c r="B31" s="7" t="s">
        <v>1304</v>
      </c>
      <c r="C31" s="15">
        <v>9850</v>
      </c>
      <c r="D31" s="7">
        <v>1</v>
      </c>
      <c r="E31" s="15">
        <v>101</v>
      </c>
      <c r="F31" s="15"/>
      <c r="G31" s="6">
        <v>251</v>
      </c>
      <c r="H31" s="48">
        <f t="shared" si="6"/>
        <v>18</v>
      </c>
      <c r="I31" s="55">
        <f t="shared" si="7"/>
        <v>147.839</v>
      </c>
      <c r="J31" s="62">
        <f t="shared" si="8"/>
        <v>36.17999999999999</v>
      </c>
      <c r="K31" s="63">
        <f t="shared" si="9"/>
        <v>184.019</v>
      </c>
      <c r="L31" s="176"/>
    </row>
    <row r="32" spans="1:12" ht="18" customHeight="1">
      <c r="A32" s="13" t="s">
        <v>812</v>
      </c>
      <c r="B32" s="7" t="s">
        <v>1305</v>
      </c>
      <c r="C32" s="15">
        <v>2640</v>
      </c>
      <c r="D32" s="7">
        <v>2</v>
      </c>
      <c r="E32" s="15">
        <v>3014</v>
      </c>
      <c r="F32" s="15"/>
      <c r="G32" s="6">
        <f t="shared" si="5"/>
        <v>374</v>
      </c>
      <c r="H32" s="48">
        <f t="shared" si="6"/>
        <v>36</v>
      </c>
      <c r="I32" s="55">
        <f t="shared" si="7"/>
        <v>220.286</v>
      </c>
      <c r="J32" s="62">
        <f t="shared" si="8"/>
        <v>72.35999999999999</v>
      </c>
      <c r="K32" s="63">
        <f t="shared" si="9"/>
        <v>292.64599999999996</v>
      </c>
      <c r="L32" s="176"/>
    </row>
    <row r="33" spans="1:12" ht="18" customHeight="1">
      <c r="A33" s="13" t="s">
        <v>813</v>
      </c>
      <c r="B33" s="7" t="s">
        <v>1306</v>
      </c>
      <c r="C33" s="15">
        <v>8973</v>
      </c>
      <c r="D33" s="7" t="s">
        <v>1307</v>
      </c>
      <c r="E33" s="15">
        <v>8973</v>
      </c>
      <c r="F33" s="15"/>
      <c r="G33" s="6">
        <f t="shared" si="5"/>
        <v>0</v>
      </c>
      <c r="H33" s="48">
        <v>0</v>
      </c>
      <c r="I33" s="55">
        <f t="shared" si="7"/>
        <v>0</v>
      </c>
      <c r="J33" s="62">
        <f t="shared" si="8"/>
        <v>0</v>
      </c>
      <c r="K33" s="63">
        <f t="shared" si="9"/>
        <v>0</v>
      </c>
      <c r="L33" s="176"/>
    </row>
    <row r="34" spans="1:12" ht="18" customHeight="1">
      <c r="A34" s="13" t="s">
        <v>814</v>
      </c>
      <c r="B34" s="7" t="s">
        <v>1308</v>
      </c>
      <c r="C34" s="15">
        <v>2008</v>
      </c>
      <c r="D34" s="7">
        <v>4</v>
      </c>
      <c r="E34" s="15">
        <v>2008</v>
      </c>
      <c r="F34" s="15"/>
      <c r="G34" s="6">
        <f t="shared" si="5"/>
        <v>0</v>
      </c>
      <c r="H34" s="48">
        <v>0</v>
      </c>
      <c r="I34" s="55">
        <f t="shared" si="7"/>
        <v>0</v>
      </c>
      <c r="J34" s="62">
        <f t="shared" si="8"/>
        <v>0</v>
      </c>
      <c r="K34" s="63">
        <f t="shared" si="9"/>
        <v>0</v>
      </c>
      <c r="L34" s="176"/>
    </row>
    <row r="35" spans="1:12" ht="18" customHeight="1">
      <c r="A35" s="13" t="s">
        <v>815</v>
      </c>
      <c r="B35" s="7" t="s">
        <v>1309</v>
      </c>
      <c r="C35" s="15">
        <v>4598</v>
      </c>
      <c r="D35" s="7">
        <v>2</v>
      </c>
      <c r="E35" s="15">
        <v>5116</v>
      </c>
      <c r="F35" s="15"/>
      <c r="G35" s="6">
        <f t="shared" si="5"/>
        <v>518</v>
      </c>
      <c r="H35" s="48">
        <f t="shared" si="6"/>
        <v>36</v>
      </c>
      <c r="I35" s="55">
        <f t="shared" si="7"/>
        <v>305.102</v>
      </c>
      <c r="J35" s="62">
        <f t="shared" si="8"/>
        <v>72.35999999999999</v>
      </c>
      <c r="K35" s="63">
        <f t="shared" si="9"/>
        <v>377.462</v>
      </c>
      <c r="L35" s="176"/>
    </row>
    <row r="36" spans="1:12" ht="18" customHeight="1">
      <c r="A36" s="13" t="s">
        <v>816</v>
      </c>
      <c r="B36" s="7" t="s">
        <v>1310</v>
      </c>
      <c r="C36" s="15">
        <v>905</v>
      </c>
      <c r="D36" s="7">
        <v>3</v>
      </c>
      <c r="E36" s="15">
        <v>2003</v>
      </c>
      <c r="F36" s="15"/>
      <c r="G36" s="6">
        <f t="shared" si="5"/>
        <v>1098</v>
      </c>
      <c r="H36" s="48">
        <f t="shared" si="6"/>
        <v>54</v>
      </c>
      <c r="I36" s="55">
        <f t="shared" si="7"/>
        <v>646.722</v>
      </c>
      <c r="J36" s="62">
        <f t="shared" si="8"/>
        <v>108.53999999999999</v>
      </c>
      <c r="K36" s="63">
        <f t="shared" si="9"/>
        <v>755.262</v>
      </c>
      <c r="L36" s="176"/>
    </row>
    <row r="37" spans="1:12" ht="18" customHeight="1">
      <c r="A37" s="13" t="s">
        <v>1311</v>
      </c>
      <c r="B37" s="7" t="s">
        <v>1312</v>
      </c>
      <c r="C37" s="15">
        <v>71</v>
      </c>
      <c r="D37" s="7">
        <v>2</v>
      </c>
      <c r="E37" s="15">
        <v>140</v>
      </c>
      <c r="F37" s="15"/>
      <c r="G37" s="6">
        <f t="shared" si="5"/>
        <v>69</v>
      </c>
      <c r="H37" s="48">
        <f t="shared" si="6"/>
        <v>36</v>
      </c>
      <c r="I37" s="55">
        <f t="shared" si="7"/>
        <v>40.641</v>
      </c>
      <c r="J37" s="62">
        <f t="shared" si="8"/>
        <v>72.35999999999999</v>
      </c>
      <c r="K37" s="63">
        <f t="shared" si="9"/>
        <v>113.00099999999998</v>
      </c>
      <c r="L37" s="176"/>
    </row>
    <row r="38" spans="1:12" ht="18" customHeight="1">
      <c r="A38" s="13" t="s">
        <v>64</v>
      </c>
      <c r="B38" s="7" t="s">
        <v>1313</v>
      </c>
      <c r="C38" s="15">
        <v>2218</v>
      </c>
      <c r="D38" s="7">
        <v>3</v>
      </c>
      <c r="E38" s="15">
        <v>2290</v>
      </c>
      <c r="F38" s="15"/>
      <c r="G38" s="6">
        <f t="shared" si="5"/>
        <v>72</v>
      </c>
      <c r="H38" s="48">
        <f t="shared" si="6"/>
        <v>54</v>
      </c>
      <c r="I38" s="55">
        <f t="shared" si="7"/>
        <v>42.408</v>
      </c>
      <c r="J38" s="62">
        <f t="shared" si="8"/>
        <v>108.53999999999999</v>
      </c>
      <c r="K38" s="63">
        <f t="shared" si="9"/>
        <v>150.94799999999998</v>
      </c>
      <c r="L38" s="176"/>
    </row>
    <row r="39" spans="1:12" ht="18" customHeight="1">
      <c r="A39" s="13" t="s">
        <v>65</v>
      </c>
      <c r="B39" s="7" t="s">
        <v>1314</v>
      </c>
      <c r="C39" s="15">
        <v>1850</v>
      </c>
      <c r="D39" s="7">
        <v>1</v>
      </c>
      <c r="E39" s="15">
        <v>2235</v>
      </c>
      <c r="F39" s="15"/>
      <c r="G39" s="6">
        <f t="shared" si="5"/>
        <v>385</v>
      </c>
      <c r="H39" s="48">
        <f t="shared" si="6"/>
        <v>18</v>
      </c>
      <c r="I39" s="55">
        <f t="shared" si="7"/>
        <v>226.765</v>
      </c>
      <c r="J39" s="62">
        <f t="shared" si="8"/>
        <v>36.17999999999999</v>
      </c>
      <c r="K39" s="63">
        <f t="shared" si="9"/>
        <v>262.945</v>
      </c>
      <c r="L39" s="176"/>
    </row>
    <row r="40" spans="1:12" ht="18" customHeight="1">
      <c r="A40" s="13" t="s">
        <v>66</v>
      </c>
      <c r="B40" s="7" t="s">
        <v>1315</v>
      </c>
      <c r="C40" s="15">
        <v>1</v>
      </c>
      <c r="D40" s="7">
        <v>3</v>
      </c>
      <c r="E40" s="15">
        <v>420</v>
      </c>
      <c r="F40" s="15"/>
      <c r="G40" s="6">
        <v>851</v>
      </c>
      <c r="H40" s="48">
        <f t="shared" si="6"/>
        <v>54</v>
      </c>
      <c r="I40" s="55">
        <f t="shared" si="7"/>
        <v>501.239</v>
      </c>
      <c r="J40" s="62">
        <f t="shared" si="8"/>
        <v>108.53999999999999</v>
      </c>
      <c r="K40" s="63">
        <f t="shared" si="9"/>
        <v>609.779</v>
      </c>
      <c r="L40" s="176"/>
    </row>
    <row r="41" spans="1:12" ht="18" customHeight="1">
      <c r="A41" s="13" t="s">
        <v>67</v>
      </c>
      <c r="B41" s="7" t="s">
        <v>1316</v>
      </c>
      <c r="C41" s="15">
        <v>4685</v>
      </c>
      <c r="D41" s="7">
        <v>3</v>
      </c>
      <c r="E41" s="15">
        <v>5102</v>
      </c>
      <c r="F41" s="15"/>
      <c r="G41" s="6">
        <f t="shared" si="5"/>
        <v>417</v>
      </c>
      <c r="H41" s="48">
        <f t="shared" si="6"/>
        <v>54</v>
      </c>
      <c r="I41" s="55">
        <f t="shared" si="7"/>
        <v>245.613</v>
      </c>
      <c r="J41" s="62">
        <f t="shared" si="8"/>
        <v>108.53999999999999</v>
      </c>
      <c r="K41" s="63">
        <f t="shared" si="9"/>
        <v>354.153</v>
      </c>
      <c r="L41" s="176"/>
    </row>
    <row r="42" spans="1:12" ht="18" customHeight="1">
      <c r="A42" s="13" t="s">
        <v>68</v>
      </c>
      <c r="B42" s="7" t="s">
        <v>1317</v>
      </c>
      <c r="C42" s="15">
        <v>7749</v>
      </c>
      <c r="D42" s="7">
        <v>4</v>
      </c>
      <c r="E42" s="15">
        <v>7749</v>
      </c>
      <c r="F42" s="15"/>
      <c r="G42" s="6">
        <f t="shared" si="5"/>
        <v>0</v>
      </c>
      <c r="H42" s="48">
        <v>0</v>
      </c>
      <c r="I42" s="55">
        <f t="shared" si="7"/>
        <v>0</v>
      </c>
      <c r="J42" s="62">
        <f t="shared" si="8"/>
        <v>0</v>
      </c>
      <c r="K42" s="63">
        <f t="shared" si="9"/>
        <v>0</v>
      </c>
      <c r="L42" s="176"/>
    </row>
    <row r="43" spans="1:12" ht="18" customHeight="1">
      <c r="A43" s="13" t="s">
        <v>69</v>
      </c>
      <c r="B43" s="7" t="s">
        <v>1318</v>
      </c>
      <c r="C43" s="15">
        <v>8987</v>
      </c>
      <c r="D43" s="7">
        <v>2</v>
      </c>
      <c r="E43" s="15">
        <v>8987</v>
      </c>
      <c r="F43" s="15"/>
      <c r="G43" s="6">
        <f t="shared" si="5"/>
        <v>0</v>
      </c>
      <c r="H43" s="48">
        <v>0</v>
      </c>
      <c r="I43" s="55">
        <f t="shared" si="7"/>
        <v>0</v>
      </c>
      <c r="J43" s="62">
        <f t="shared" si="8"/>
        <v>0</v>
      </c>
      <c r="K43" s="63">
        <f t="shared" si="9"/>
        <v>0</v>
      </c>
      <c r="L43" s="176"/>
    </row>
    <row r="44" spans="1:12" ht="18" customHeight="1">
      <c r="A44" s="13" t="s">
        <v>70</v>
      </c>
      <c r="B44" s="7" t="s">
        <v>1319</v>
      </c>
      <c r="C44" s="15">
        <v>7325</v>
      </c>
      <c r="D44" s="7" t="s">
        <v>1307</v>
      </c>
      <c r="E44" s="15">
        <v>7325</v>
      </c>
      <c r="F44" s="15"/>
      <c r="G44" s="6">
        <f t="shared" si="5"/>
        <v>0</v>
      </c>
      <c r="H44" s="48">
        <v>0</v>
      </c>
      <c r="I44" s="55">
        <f t="shared" si="7"/>
        <v>0</v>
      </c>
      <c r="J44" s="62">
        <f t="shared" si="8"/>
        <v>0</v>
      </c>
      <c r="K44" s="63">
        <f t="shared" si="9"/>
        <v>0</v>
      </c>
      <c r="L44" s="176"/>
    </row>
    <row r="45" spans="1:12" ht="18" customHeight="1">
      <c r="A45" s="13" t="s">
        <v>71</v>
      </c>
      <c r="B45" s="7" t="s">
        <v>1320</v>
      </c>
      <c r="C45" s="15">
        <v>1525</v>
      </c>
      <c r="D45" s="7" t="s">
        <v>1172</v>
      </c>
      <c r="E45" s="15">
        <v>1525</v>
      </c>
      <c r="F45" s="15"/>
      <c r="G45" s="6">
        <f t="shared" si="5"/>
        <v>0</v>
      </c>
      <c r="H45" s="48">
        <v>0</v>
      </c>
      <c r="I45" s="55">
        <f t="shared" si="7"/>
        <v>0</v>
      </c>
      <c r="J45" s="62">
        <f t="shared" si="8"/>
        <v>0</v>
      </c>
      <c r="K45" s="63">
        <f t="shared" si="9"/>
        <v>0</v>
      </c>
      <c r="L45" s="176"/>
    </row>
    <row r="46" spans="1:12" ht="18" customHeight="1">
      <c r="A46" s="170" t="s">
        <v>798</v>
      </c>
      <c r="B46" s="170"/>
      <c r="C46" s="25"/>
      <c r="D46" s="25"/>
      <c r="E46" s="101"/>
      <c r="F46" s="101"/>
      <c r="G46" s="25"/>
      <c r="H46" s="102"/>
      <c r="I46" s="65">
        <f>SUM(I29:I45)</f>
        <v>2971.505</v>
      </c>
      <c r="J46" s="65">
        <f>SUM(J29:J45)</f>
        <v>868.3199999999998</v>
      </c>
      <c r="K46" s="65">
        <f>SUM(K29:K45)</f>
        <v>3839.825</v>
      </c>
      <c r="L46" s="176"/>
    </row>
    <row r="47" spans="1:12" ht="25.5">
      <c r="A47" s="148" t="s">
        <v>556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74"/>
    </row>
    <row r="48" spans="1:12" ht="14.25">
      <c r="A48" s="174" t="s">
        <v>793</v>
      </c>
      <c r="B48" s="174"/>
      <c r="C48" s="100"/>
      <c r="D48" s="100"/>
      <c r="E48" s="174" t="s">
        <v>1108</v>
      </c>
      <c r="F48" s="174"/>
      <c r="G48" s="174"/>
      <c r="H48" s="174"/>
      <c r="I48" s="66"/>
      <c r="J48" s="175"/>
      <c r="K48" s="175"/>
      <c r="L48" s="175"/>
    </row>
    <row r="49" spans="1:12" ht="16.5" customHeight="1">
      <c r="A49" s="172" t="s">
        <v>435</v>
      </c>
      <c r="B49" s="170" t="s">
        <v>436</v>
      </c>
      <c r="C49" s="170" t="s">
        <v>437</v>
      </c>
      <c r="D49" s="170"/>
      <c r="E49" s="173" t="s">
        <v>438</v>
      </c>
      <c r="F49" s="173"/>
      <c r="G49" s="170" t="s">
        <v>439</v>
      </c>
      <c r="H49" s="170"/>
      <c r="I49" s="171" t="s">
        <v>440</v>
      </c>
      <c r="J49" s="171"/>
      <c r="K49" s="171"/>
      <c r="L49" s="170" t="s">
        <v>441</v>
      </c>
    </row>
    <row r="50" spans="1:12" ht="16.5" customHeight="1">
      <c r="A50" s="172"/>
      <c r="B50" s="170"/>
      <c r="C50" s="7" t="s">
        <v>794</v>
      </c>
      <c r="D50" s="7" t="s">
        <v>795</v>
      </c>
      <c r="E50" s="15" t="s">
        <v>794</v>
      </c>
      <c r="F50" s="15" t="s">
        <v>795</v>
      </c>
      <c r="G50" s="7" t="s">
        <v>794</v>
      </c>
      <c r="H50" s="48" t="s">
        <v>795</v>
      </c>
      <c r="I50" s="62" t="s">
        <v>796</v>
      </c>
      <c r="J50" s="62" t="s">
        <v>797</v>
      </c>
      <c r="K50" s="62" t="s">
        <v>798</v>
      </c>
      <c r="L50" s="170"/>
    </row>
    <row r="51" spans="1:12" ht="16.5" customHeight="1">
      <c r="A51" s="13" t="s">
        <v>818</v>
      </c>
      <c r="B51" s="7" t="s">
        <v>231</v>
      </c>
      <c r="C51" s="7"/>
      <c r="D51" s="7"/>
      <c r="E51" s="15"/>
      <c r="F51" s="15"/>
      <c r="G51" s="6">
        <f>E51-C51</f>
        <v>0</v>
      </c>
      <c r="H51" s="48">
        <f>D51*3*6</f>
        <v>0</v>
      </c>
      <c r="I51" s="55">
        <f>G51*0.589</f>
        <v>0</v>
      </c>
      <c r="J51" s="62">
        <f>H51*2.01</f>
        <v>0</v>
      </c>
      <c r="K51" s="63">
        <f>I51+J51</f>
        <v>0</v>
      </c>
      <c r="L51" s="176" t="s">
        <v>1174</v>
      </c>
    </row>
    <row r="52" spans="1:12" ht="16.5" customHeight="1">
      <c r="A52" s="13" t="s">
        <v>1321</v>
      </c>
      <c r="B52" s="7" t="s">
        <v>1322</v>
      </c>
      <c r="C52" s="101">
        <v>1865</v>
      </c>
      <c r="D52" s="7">
        <v>2</v>
      </c>
      <c r="E52" s="101">
        <v>2065</v>
      </c>
      <c r="F52" s="15"/>
      <c r="G52" s="6">
        <f aca="true" t="shared" si="10" ref="G52:G70">E52-C52</f>
        <v>200</v>
      </c>
      <c r="H52" s="48">
        <f aca="true" t="shared" si="11" ref="H52:H70">D52*3*6</f>
        <v>36</v>
      </c>
      <c r="I52" s="55">
        <f aca="true" t="shared" si="12" ref="I52:I70">G52*0.589</f>
        <v>117.8</v>
      </c>
      <c r="J52" s="62">
        <f aca="true" t="shared" si="13" ref="J52:J70">H52*2.01</f>
        <v>72.35999999999999</v>
      </c>
      <c r="K52" s="63">
        <f aca="true" t="shared" si="14" ref="K52:K70">I52+J52</f>
        <v>190.15999999999997</v>
      </c>
      <c r="L52" s="176"/>
    </row>
    <row r="53" spans="1:12" ht="16.5" customHeight="1">
      <c r="A53" s="13" t="s">
        <v>819</v>
      </c>
      <c r="B53" s="7" t="s">
        <v>1323</v>
      </c>
      <c r="C53" s="101"/>
      <c r="D53" s="7">
        <v>3</v>
      </c>
      <c r="E53" s="101"/>
      <c r="F53" s="15"/>
      <c r="G53" s="6">
        <f t="shared" si="10"/>
        <v>0</v>
      </c>
      <c r="H53" s="48">
        <f t="shared" si="11"/>
        <v>54</v>
      </c>
      <c r="I53" s="55">
        <f t="shared" si="12"/>
        <v>0</v>
      </c>
      <c r="J53" s="62">
        <f t="shared" si="13"/>
        <v>108.53999999999999</v>
      </c>
      <c r="K53" s="63">
        <f t="shared" si="14"/>
        <v>108.53999999999999</v>
      </c>
      <c r="L53" s="176"/>
    </row>
    <row r="54" spans="1:12" ht="16.5" customHeight="1">
      <c r="A54" s="13" t="s">
        <v>820</v>
      </c>
      <c r="B54" s="7" t="s">
        <v>1324</v>
      </c>
      <c r="C54" s="101">
        <v>532</v>
      </c>
      <c r="D54" s="7">
        <v>3</v>
      </c>
      <c r="E54" s="101">
        <v>783</v>
      </c>
      <c r="F54" s="15"/>
      <c r="G54" s="6">
        <f t="shared" si="10"/>
        <v>251</v>
      </c>
      <c r="H54" s="48">
        <f t="shared" si="11"/>
        <v>54</v>
      </c>
      <c r="I54" s="55">
        <f t="shared" si="12"/>
        <v>147.839</v>
      </c>
      <c r="J54" s="62">
        <f t="shared" si="13"/>
        <v>108.53999999999999</v>
      </c>
      <c r="K54" s="63">
        <f t="shared" si="14"/>
        <v>256.379</v>
      </c>
      <c r="L54" s="176"/>
    </row>
    <row r="55" spans="1:12" ht="16.5" customHeight="1">
      <c r="A55" s="13" t="s">
        <v>821</v>
      </c>
      <c r="B55" s="7" t="s">
        <v>1325</v>
      </c>
      <c r="C55" s="101"/>
      <c r="D55" s="7">
        <v>0</v>
      </c>
      <c r="E55" s="101"/>
      <c r="F55" s="15"/>
      <c r="G55" s="6">
        <f t="shared" si="10"/>
        <v>0</v>
      </c>
      <c r="H55" s="48">
        <f t="shared" si="11"/>
        <v>0</v>
      </c>
      <c r="I55" s="55">
        <f t="shared" si="12"/>
        <v>0</v>
      </c>
      <c r="J55" s="62">
        <f t="shared" si="13"/>
        <v>0</v>
      </c>
      <c r="K55" s="63">
        <f t="shared" si="14"/>
        <v>0</v>
      </c>
      <c r="L55" s="176"/>
    </row>
    <row r="56" spans="1:12" ht="16.5" customHeight="1">
      <c r="A56" s="13" t="s">
        <v>822</v>
      </c>
      <c r="B56" s="7" t="s">
        <v>1326</v>
      </c>
      <c r="C56" s="101"/>
      <c r="D56" s="7">
        <v>2</v>
      </c>
      <c r="E56" s="101">
        <v>0</v>
      </c>
      <c r="F56" s="15"/>
      <c r="G56" s="6">
        <f t="shared" si="10"/>
        <v>0</v>
      </c>
      <c r="H56" s="48">
        <v>0</v>
      </c>
      <c r="I56" s="55">
        <f t="shared" si="12"/>
        <v>0</v>
      </c>
      <c r="J56" s="62">
        <f t="shared" si="13"/>
        <v>0</v>
      </c>
      <c r="K56" s="63">
        <f t="shared" si="14"/>
        <v>0</v>
      </c>
      <c r="L56" s="176"/>
    </row>
    <row r="57" spans="1:12" ht="16.5" customHeight="1">
      <c r="A57" s="13" t="s">
        <v>823</v>
      </c>
      <c r="B57" s="7" t="s">
        <v>1327</v>
      </c>
      <c r="C57" s="101">
        <v>1724</v>
      </c>
      <c r="D57" s="7">
        <v>1</v>
      </c>
      <c r="E57" s="101">
        <v>2536</v>
      </c>
      <c r="F57" s="15"/>
      <c r="G57" s="6">
        <f t="shared" si="10"/>
        <v>812</v>
      </c>
      <c r="H57" s="48">
        <f t="shared" si="11"/>
        <v>18</v>
      </c>
      <c r="I57" s="55">
        <f t="shared" si="12"/>
        <v>478.268</v>
      </c>
      <c r="J57" s="62">
        <f t="shared" si="13"/>
        <v>36.17999999999999</v>
      </c>
      <c r="K57" s="63">
        <f t="shared" si="14"/>
        <v>514.448</v>
      </c>
      <c r="L57" s="176"/>
    </row>
    <row r="58" spans="1:12" ht="16.5" customHeight="1">
      <c r="A58" s="13" t="s">
        <v>824</v>
      </c>
      <c r="B58" s="7" t="s">
        <v>1328</v>
      </c>
      <c r="C58" s="101"/>
      <c r="D58" s="7"/>
      <c r="E58" s="101"/>
      <c r="F58" s="15"/>
      <c r="G58" s="6">
        <f t="shared" si="10"/>
        <v>0</v>
      </c>
      <c r="H58" s="48">
        <f t="shared" si="11"/>
        <v>0</v>
      </c>
      <c r="I58" s="55">
        <f t="shared" si="12"/>
        <v>0</v>
      </c>
      <c r="J58" s="62">
        <f t="shared" si="13"/>
        <v>0</v>
      </c>
      <c r="K58" s="63">
        <f t="shared" si="14"/>
        <v>0</v>
      </c>
      <c r="L58" s="176"/>
    </row>
    <row r="59" spans="1:12" ht="16.5" customHeight="1">
      <c r="A59" s="13" t="s">
        <v>825</v>
      </c>
      <c r="B59" s="7" t="s">
        <v>1329</v>
      </c>
      <c r="C59" s="101">
        <v>3150</v>
      </c>
      <c r="D59" s="7">
        <v>1</v>
      </c>
      <c r="E59" s="101">
        <v>3528</v>
      </c>
      <c r="F59" s="15"/>
      <c r="G59" s="6">
        <f t="shared" si="10"/>
        <v>378</v>
      </c>
      <c r="H59" s="48">
        <f t="shared" si="11"/>
        <v>18</v>
      </c>
      <c r="I59" s="55">
        <f t="shared" si="12"/>
        <v>222.642</v>
      </c>
      <c r="J59" s="62">
        <f t="shared" si="13"/>
        <v>36.17999999999999</v>
      </c>
      <c r="K59" s="63">
        <f t="shared" si="14"/>
        <v>258.822</v>
      </c>
      <c r="L59" s="176"/>
    </row>
    <row r="60" spans="1:12" ht="16.5" customHeight="1">
      <c r="A60" s="13" t="s">
        <v>826</v>
      </c>
      <c r="B60" s="7" t="s">
        <v>1330</v>
      </c>
      <c r="C60" s="101"/>
      <c r="D60" s="7">
        <v>1</v>
      </c>
      <c r="E60" s="101"/>
      <c r="F60" s="15"/>
      <c r="G60" s="6">
        <f t="shared" si="10"/>
        <v>0</v>
      </c>
      <c r="H60" s="48">
        <v>0</v>
      </c>
      <c r="I60" s="55">
        <f t="shared" si="12"/>
        <v>0</v>
      </c>
      <c r="J60" s="62">
        <f t="shared" si="13"/>
        <v>0</v>
      </c>
      <c r="K60" s="63">
        <f t="shared" si="14"/>
        <v>0</v>
      </c>
      <c r="L60" s="176"/>
    </row>
    <row r="61" spans="1:12" ht="16.5" customHeight="1">
      <c r="A61" s="13" t="s">
        <v>72</v>
      </c>
      <c r="B61" s="7" t="s">
        <v>1331</v>
      </c>
      <c r="C61" s="101"/>
      <c r="D61" s="7">
        <v>1</v>
      </c>
      <c r="E61" s="101"/>
      <c r="F61" s="15"/>
      <c r="G61" s="6">
        <f t="shared" si="10"/>
        <v>0</v>
      </c>
      <c r="H61" s="48">
        <v>0</v>
      </c>
      <c r="I61" s="55">
        <f t="shared" si="12"/>
        <v>0</v>
      </c>
      <c r="J61" s="62">
        <f t="shared" si="13"/>
        <v>0</v>
      </c>
      <c r="K61" s="63">
        <f t="shared" si="14"/>
        <v>0</v>
      </c>
      <c r="L61" s="176"/>
    </row>
    <row r="62" spans="1:12" ht="16.5" customHeight="1">
      <c r="A62" s="13" t="s">
        <v>73</v>
      </c>
      <c r="B62" s="7" t="s">
        <v>1332</v>
      </c>
      <c r="C62" s="101"/>
      <c r="D62" s="7"/>
      <c r="E62" s="101"/>
      <c r="F62" s="15"/>
      <c r="G62" s="6">
        <f t="shared" si="10"/>
        <v>0</v>
      </c>
      <c r="H62" s="48">
        <f t="shared" si="11"/>
        <v>0</v>
      </c>
      <c r="I62" s="55">
        <f t="shared" si="12"/>
        <v>0</v>
      </c>
      <c r="J62" s="62">
        <f t="shared" si="13"/>
        <v>0</v>
      </c>
      <c r="K62" s="63">
        <f t="shared" si="14"/>
        <v>0</v>
      </c>
      <c r="L62" s="176"/>
    </row>
    <row r="63" spans="1:12" ht="16.5" customHeight="1">
      <c r="A63" s="13" t="s">
        <v>74</v>
      </c>
      <c r="B63" s="7" t="s">
        <v>1333</v>
      </c>
      <c r="C63" s="101">
        <v>4025</v>
      </c>
      <c r="D63" s="7">
        <v>3</v>
      </c>
      <c r="E63" s="101">
        <v>4113</v>
      </c>
      <c r="F63" s="15"/>
      <c r="G63" s="6">
        <f t="shared" si="10"/>
        <v>88</v>
      </c>
      <c r="H63" s="48">
        <f t="shared" si="11"/>
        <v>54</v>
      </c>
      <c r="I63" s="55">
        <f t="shared" si="12"/>
        <v>51.831999999999994</v>
      </c>
      <c r="J63" s="62">
        <f t="shared" si="13"/>
        <v>108.53999999999999</v>
      </c>
      <c r="K63" s="63">
        <f t="shared" si="14"/>
        <v>160.37199999999999</v>
      </c>
      <c r="L63" s="176"/>
    </row>
    <row r="64" spans="1:12" ht="16.5" customHeight="1">
      <c r="A64" s="13" t="s">
        <v>75</v>
      </c>
      <c r="B64" s="7" t="s">
        <v>1334</v>
      </c>
      <c r="C64" s="101"/>
      <c r="D64" s="7" t="s">
        <v>80</v>
      </c>
      <c r="E64" s="101"/>
      <c r="F64" s="15"/>
      <c r="G64" s="6">
        <f t="shared" si="10"/>
        <v>0</v>
      </c>
      <c r="H64" s="48">
        <v>0</v>
      </c>
      <c r="I64" s="55">
        <f t="shared" si="12"/>
        <v>0</v>
      </c>
      <c r="J64" s="62">
        <f t="shared" si="13"/>
        <v>0</v>
      </c>
      <c r="K64" s="63">
        <f t="shared" si="14"/>
        <v>0</v>
      </c>
      <c r="L64" s="176"/>
    </row>
    <row r="65" spans="1:12" ht="16.5" customHeight="1">
      <c r="A65" s="13" t="s">
        <v>76</v>
      </c>
      <c r="B65" s="7" t="s">
        <v>1335</v>
      </c>
      <c r="C65" s="101">
        <v>8342</v>
      </c>
      <c r="D65" s="7">
        <v>3</v>
      </c>
      <c r="E65" s="101">
        <v>8842</v>
      </c>
      <c r="F65" s="15"/>
      <c r="G65" s="6">
        <f t="shared" si="10"/>
        <v>500</v>
      </c>
      <c r="H65" s="48">
        <f t="shared" si="11"/>
        <v>54</v>
      </c>
      <c r="I65" s="55">
        <f t="shared" si="12"/>
        <v>294.5</v>
      </c>
      <c r="J65" s="62">
        <f t="shared" si="13"/>
        <v>108.53999999999999</v>
      </c>
      <c r="K65" s="63">
        <f t="shared" si="14"/>
        <v>403.03999999999996</v>
      </c>
      <c r="L65" s="176"/>
    </row>
    <row r="66" spans="1:12" ht="16.5" customHeight="1">
      <c r="A66" s="13" t="s">
        <v>77</v>
      </c>
      <c r="B66" s="7" t="s">
        <v>1336</v>
      </c>
      <c r="C66" s="101">
        <v>2599</v>
      </c>
      <c r="D66" s="7">
        <v>1</v>
      </c>
      <c r="E66" s="101">
        <v>2741</v>
      </c>
      <c r="F66" s="15"/>
      <c r="G66" s="6">
        <f t="shared" si="10"/>
        <v>142</v>
      </c>
      <c r="H66" s="48">
        <f t="shared" si="11"/>
        <v>18</v>
      </c>
      <c r="I66" s="55">
        <f t="shared" si="12"/>
        <v>83.63799999999999</v>
      </c>
      <c r="J66" s="62">
        <f t="shared" si="13"/>
        <v>36.17999999999999</v>
      </c>
      <c r="K66" s="63">
        <f t="shared" si="14"/>
        <v>119.81799999999998</v>
      </c>
      <c r="L66" s="176"/>
    </row>
    <row r="67" spans="1:12" ht="16.5" customHeight="1">
      <c r="A67" s="13" t="s">
        <v>78</v>
      </c>
      <c r="B67" s="7" t="s">
        <v>1337</v>
      </c>
      <c r="C67" s="101">
        <v>1189</v>
      </c>
      <c r="D67" s="7" t="s">
        <v>1338</v>
      </c>
      <c r="E67" s="101">
        <v>1750</v>
      </c>
      <c r="F67" s="15"/>
      <c r="G67" s="6">
        <f t="shared" si="10"/>
        <v>561</v>
      </c>
      <c r="H67" s="48">
        <v>18</v>
      </c>
      <c r="I67" s="55">
        <f t="shared" si="12"/>
        <v>330.429</v>
      </c>
      <c r="J67" s="62">
        <f t="shared" si="13"/>
        <v>36.17999999999999</v>
      </c>
      <c r="K67" s="63">
        <f t="shared" si="14"/>
        <v>366.609</v>
      </c>
      <c r="L67" s="176"/>
    </row>
    <row r="68" spans="1:12" ht="16.5" customHeight="1">
      <c r="A68" s="13" t="s">
        <v>79</v>
      </c>
      <c r="B68" s="7" t="s">
        <v>1339</v>
      </c>
      <c r="C68" s="101">
        <v>2214</v>
      </c>
      <c r="D68" s="7">
        <v>3</v>
      </c>
      <c r="E68" s="101">
        <v>2258</v>
      </c>
      <c r="F68" s="15"/>
      <c r="G68" s="6">
        <f t="shared" si="10"/>
        <v>44</v>
      </c>
      <c r="H68" s="48">
        <f t="shared" si="11"/>
        <v>54</v>
      </c>
      <c r="I68" s="55">
        <f t="shared" si="12"/>
        <v>25.915999999999997</v>
      </c>
      <c r="J68" s="62">
        <f t="shared" si="13"/>
        <v>108.53999999999999</v>
      </c>
      <c r="K68" s="63">
        <f t="shared" si="14"/>
        <v>134.456</v>
      </c>
      <c r="L68" s="176"/>
    </row>
    <row r="69" spans="1:12" ht="16.5" customHeight="1">
      <c r="A69" s="13" t="s">
        <v>232</v>
      </c>
      <c r="B69" s="7" t="s">
        <v>1340</v>
      </c>
      <c r="C69" s="101">
        <v>8011</v>
      </c>
      <c r="D69" s="7">
        <v>3</v>
      </c>
      <c r="E69" s="101">
        <v>8511</v>
      </c>
      <c r="F69" s="15"/>
      <c r="G69" s="6">
        <f t="shared" si="10"/>
        <v>500</v>
      </c>
      <c r="H69" s="48">
        <f t="shared" si="11"/>
        <v>54</v>
      </c>
      <c r="I69" s="55">
        <f t="shared" si="12"/>
        <v>294.5</v>
      </c>
      <c r="J69" s="62">
        <f t="shared" si="13"/>
        <v>108.53999999999999</v>
      </c>
      <c r="K69" s="63">
        <f t="shared" si="14"/>
        <v>403.03999999999996</v>
      </c>
      <c r="L69" s="176"/>
    </row>
    <row r="70" spans="1:12" ht="16.5" customHeight="1">
      <c r="A70" s="13" t="s">
        <v>233</v>
      </c>
      <c r="B70" s="7" t="s">
        <v>1298</v>
      </c>
      <c r="C70" s="101">
        <v>9012</v>
      </c>
      <c r="D70" s="7">
        <v>5</v>
      </c>
      <c r="E70" s="101">
        <v>9512</v>
      </c>
      <c r="F70" s="15"/>
      <c r="G70" s="6">
        <f t="shared" si="10"/>
        <v>500</v>
      </c>
      <c r="H70" s="48">
        <f t="shared" si="11"/>
        <v>90</v>
      </c>
      <c r="I70" s="55">
        <f t="shared" si="12"/>
        <v>294.5</v>
      </c>
      <c r="J70" s="62">
        <f t="shared" si="13"/>
        <v>180.89999999999998</v>
      </c>
      <c r="K70" s="63">
        <f t="shared" si="14"/>
        <v>475.4</v>
      </c>
      <c r="L70" s="176"/>
    </row>
    <row r="71" spans="1:12" ht="16.5" customHeight="1">
      <c r="A71" s="170" t="s">
        <v>798</v>
      </c>
      <c r="B71" s="170"/>
      <c r="C71" s="25"/>
      <c r="D71" s="25"/>
      <c r="E71" s="101"/>
      <c r="F71" s="101"/>
      <c r="G71" s="25"/>
      <c r="H71" s="102"/>
      <c r="I71" s="65">
        <f>SUM(I54:I70)</f>
        <v>2224.0640000000003</v>
      </c>
      <c r="J71" s="65">
        <f>SUM(J54:J70)</f>
        <v>868.3199999999998</v>
      </c>
      <c r="K71" s="65">
        <f>SUM(K54:K70)</f>
        <v>3092.384</v>
      </c>
      <c r="L71" s="176"/>
    </row>
    <row r="72" spans="1:12" ht="16.5" customHeight="1">
      <c r="A72" s="99" t="s">
        <v>1341</v>
      </c>
      <c r="B72" s="99"/>
      <c r="C72" s="103"/>
      <c r="D72" s="103"/>
      <c r="E72" s="104"/>
      <c r="F72" s="104"/>
      <c r="G72" s="103"/>
      <c r="H72" s="105"/>
      <c r="I72" s="106"/>
      <c r="J72" s="106"/>
      <c r="K72" s="106"/>
      <c r="L72" s="107"/>
    </row>
    <row r="73" spans="1:12" ht="25.5">
      <c r="A73" s="148" t="s">
        <v>1342</v>
      </c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74"/>
    </row>
    <row r="74" spans="1:12" ht="14.25">
      <c r="A74" s="174" t="s">
        <v>1343</v>
      </c>
      <c r="B74" s="174"/>
      <c r="C74" s="100"/>
      <c r="D74" s="100"/>
      <c r="E74" s="174" t="s">
        <v>1108</v>
      </c>
      <c r="F74" s="174"/>
      <c r="G74" s="174"/>
      <c r="H74" s="174"/>
      <c r="I74" s="66"/>
      <c r="J74" s="175"/>
      <c r="K74" s="175"/>
      <c r="L74" s="175"/>
    </row>
    <row r="75" spans="1:12" ht="18" customHeight="1">
      <c r="A75" s="172" t="s">
        <v>1344</v>
      </c>
      <c r="B75" s="170" t="s">
        <v>1345</v>
      </c>
      <c r="C75" s="170" t="s">
        <v>1346</v>
      </c>
      <c r="D75" s="170"/>
      <c r="E75" s="173" t="s">
        <v>1347</v>
      </c>
      <c r="F75" s="173"/>
      <c r="G75" s="170" t="s">
        <v>1348</v>
      </c>
      <c r="H75" s="170"/>
      <c r="I75" s="171" t="s">
        <v>1349</v>
      </c>
      <c r="J75" s="171"/>
      <c r="K75" s="171"/>
      <c r="L75" s="170" t="s">
        <v>1350</v>
      </c>
    </row>
    <row r="76" spans="1:12" ht="18" customHeight="1">
      <c r="A76" s="172"/>
      <c r="B76" s="170"/>
      <c r="C76" s="7" t="s">
        <v>1351</v>
      </c>
      <c r="D76" s="7" t="s">
        <v>1352</v>
      </c>
      <c r="E76" s="15" t="s">
        <v>1351</v>
      </c>
      <c r="F76" s="15" t="s">
        <v>1352</v>
      </c>
      <c r="G76" s="7" t="s">
        <v>1351</v>
      </c>
      <c r="H76" s="48" t="s">
        <v>1353</v>
      </c>
      <c r="I76" s="62" t="s">
        <v>1354</v>
      </c>
      <c r="J76" s="62" t="s">
        <v>1355</v>
      </c>
      <c r="K76" s="62" t="s">
        <v>1356</v>
      </c>
      <c r="L76" s="170"/>
    </row>
    <row r="77" spans="1:12" ht="18" customHeight="1">
      <c r="A77" s="13" t="s">
        <v>1357</v>
      </c>
      <c r="B77" s="21" t="s">
        <v>1358</v>
      </c>
      <c r="C77" s="101">
        <v>2549</v>
      </c>
      <c r="D77" s="7">
        <v>4</v>
      </c>
      <c r="E77" s="101">
        <v>3049</v>
      </c>
      <c r="F77" s="15"/>
      <c r="G77" s="6">
        <f>E77-C77</f>
        <v>500</v>
      </c>
      <c r="H77" s="48">
        <f>D77*3*6</f>
        <v>72</v>
      </c>
      <c r="I77" s="55">
        <f>G77*0.589</f>
        <v>294.5</v>
      </c>
      <c r="J77" s="62">
        <f>H77*2.01</f>
        <v>144.71999999999997</v>
      </c>
      <c r="K77" s="63">
        <f>I77+J77</f>
        <v>439.21999999999997</v>
      </c>
      <c r="L77" s="176" t="s">
        <v>1174</v>
      </c>
    </row>
    <row r="78" spans="1:12" ht="18" customHeight="1">
      <c r="A78" s="13" t="s">
        <v>1359</v>
      </c>
      <c r="B78" s="21" t="s">
        <v>1360</v>
      </c>
      <c r="C78" s="101">
        <v>2520</v>
      </c>
      <c r="D78" s="7">
        <v>4</v>
      </c>
      <c r="E78" s="101">
        <v>2820</v>
      </c>
      <c r="F78" s="15"/>
      <c r="G78" s="6">
        <f aca="true" t="shared" si="15" ref="G78:G94">E78-C78</f>
        <v>300</v>
      </c>
      <c r="H78" s="48">
        <f aca="true" t="shared" si="16" ref="H78:H94">D78*3*6</f>
        <v>72</v>
      </c>
      <c r="I78" s="55">
        <f aca="true" t="shared" si="17" ref="I78:I94">G78*0.589</f>
        <v>176.7</v>
      </c>
      <c r="J78" s="62">
        <f aca="true" t="shared" si="18" ref="J78:J94">H78*2.01</f>
        <v>144.71999999999997</v>
      </c>
      <c r="K78" s="63">
        <f aca="true" t="shared" si="19" ref="K78:K94">I78+J78</f>
        <v>321.41999999999996</v>
      </c>
      <c r="L78" s="176"/>
    </row>
    <row r="79" spans="1:12" ht="18" customHeight="1">
      <c r="A79" s="13" t="s">
        <v>828</v>
      </c>
      <c r="B79" s="21" t="s">
        <v>1361</v>
      </c>
      <c r="C79" s="101">
        <v>2434</v>
      </c>
      <c r="D79" s="7">
        <v>3</v>
      </c>
      <c r="E79" s="101">
        <v>3144</v>
      </c>
      <c r="F79" s="15"/>
      <c r="G79" s="6">
        <f t="shared" si="15"/>
        <v>710</v>
      </c>
      <c r="H79" s="48">
        <f t="shared" si="16"/>
        <v>54</v>
      </c>
      <c r="I79" s="55">
        <f t="shared" si="17"/>
        <v>418.19</v>
      </c>
      <c r="J79" s="62">
        <f t="shared" si="18"/>
        <v>108.53999999999999</v>
      </c>
      <c r="K79" s="63">
        <f t="shared" si="19"/>
        <v>526.73</v>
      </c>
      <c r="L79" s="176"/>
    </row>
    <row r="80" spans="1:12" ht="18" customHeight="1">
      <c r="A80" s="13" t="s">
        <v>829</v>
      </c>
      <c r="B80" s="21" t="s">
        <v>1362</v>
      </c>
      <c r="C80" s="101">
        <v>2428</v>
      </c>
      <c r="D80" s="7">
        <v>2</v>
      </c>
      <c r="E80" s="101">
        <v>3012</v>
      </c>
      <c r="F80" s="15"/>
      <c r="G80" s="6">
        <f t="shared" si="15"/>
        <v>584</v>
      </c>
      <c r="H80" s="48">
        <f t="shared" si="16"/>
        <v>36</v>
      </c>
      <c r="I80" s="55">
        <f t="shared" si="17"/>
        <v>343.976</v>
      </c>
      <c r="J80" s="62">
        <f t="shared" si="18"/>
        <v>72.35999999999999</v>
      </c>
      <c r="K80" s="63">
        <f t="shared" si="19"/>
        <v>416.336</v>
      </c>
      <c r="L80" s="176"/>
    </row>
    <row r="81" spans="1:12" ht="18" customHeight="1">
      <c r="A81" s="13" t="s">
        <v>830</v>
      </c>
      <c r="B81" s="21" t="s">
        <v>1363</v>
      </c>
      <c r="C81" s="101">
        <v>445</v>
      </c>
      <c r="D81" s="7">
        <v>4</v>
      </c>
      <c r="E81" s="101">
        <v>845</v>
      </c>
      <c r="F81" s="15"/>
      <c r="G81" s="6">
        <f t="shared" si="15"/>
        <v>400</v>
      </c>
      <c r="H81" s="48">
        <f t="shared" si="16"/>
        <v>72</v>
      </c>
      <c r="I81" s="55">
        <f t="shared" si="17"/>
        <v>235.6</v>
      </c>
      <c r="J81" s="62">
        <f t="shared" si="18"/>
        <v>144.71999999999997</v>
      </c>
      <c r="K81" s="63">
        <f t="shared" si="19"/>
        <v>380.31999999999994</v>
      </c>
      <c r="L81" s="176"/>
    </row>
    <row r="82" spans="1:12" ht="18" customHeight="1">
      <c r="A82" s="13" t="s">
        <v>831</v>
      </c>
      <c r="B82" s="21" t="s">
        <v>1364</v>
      </c>
      <c r="C82" s="101">
        <v>1456</v>
      </c>
      <c r="D82" s="7">
        <v>2</v>
      </c>
      <c r="E82" s="101">
        <v>1658</v>
      </c>
      <c r="F82" s="15"/>
      <c r="G82" s="6">
        <f t="shared" si="15"/>
        <v>202</v>
      </c>
      <c r="H82" s="48">
        <f t="shared" si="16"/>
        <v>36</v>
      </c>
      <c r="I82" s="55">
        <f t="shared" si="17"/>
        <v>118.978</v>
      </c>
      <c r="J82" s="62">
        <f t="shared" si="18"/>
        <v>72.35999999999999</v>
      </c>
      <c r="K82" s="63">
        <f t="shared" si="19"/>
        <v>191.33799999999997</v>
      </c>
      <c r="L82" s="176"/>
    </row>
    <row r="83" spans="1:12" ht="18" customHeight="1">
      <c r="A83" s="13" t="s">
        <v>832</v>
      </c>
      <c r="B83" s="21" t="s">
        <v>1365</v>
      </c>
      <c r="C83" s="101">
        <v>3111</v>
      </c>
      <c r="D83" s="7">
        <v>3</v>
      </c>
      <c r="E83" s="101">
        <v>3512</v>
      </c>
      <c r="F83" s="15"/>
      <c r="G83" s="6">
        <f t="shared" si="15"/>
        <v>401</v>
      </c>
      <c r="H83" s="48">
        <f t="shared" si="16"/>
        <v>54</v>
      </c>
      <c r="I83" s="55">
        <f t="shared" si="17"/>
        <v>236.189</v>
      </c>
      <c r="J83" s="62">
        <f t="shared" si="18"/>
        <v>108.53999999999999</v>
      </c>
      <c r="K83" s="63">
        <f t="shared" si="19"/>
        <v>344.729</v>
      </c>
      <c r="L83" s="176"/>
    </row>
    <row r="84" spans="1:12" ht="18" customHeight="1">
      <c r="A84" s="13" t="s">
        <v>833</v>
      </c>
      <c r="B84" s="21" t="s">
        <v>1366</v>
      </c>
      <c r="C84" s="101">
        <v>2253</v>
      </c>
      <c r="D84" s="7">
        <v>2</v>
      </c>
      <c r="E84" s="101">
        <v>2753</v>
      </c>
      <c r="F84" s="15"/>
      <c r="G84" s="6">
        <f t="shared" si="15"/>
        <v>500</v>
      </c>
      <c r="H84" s="48">
        <f t="shared" si="16"/>
        <v>36</v>
      </c>
      <c r="I84" s="55">
        <f t="shared" si="17"/>
        <v>294.5</v>
      </c>
      <c r="J84" s="62">
        <f t="shared" si="18"/>
        <v>72.35999999999999</v>
      </c>
      <c r="K84" s="63">
        <f t="shared" si="19"/>
        <v>366.86</v>
      </c>
      <c r="L84" s="176"/>
    </row>
    <row r="85" spans="1:12" ht="18" customHeight="1">
      <c r="A85" s="13" t="s">
        <v>834</v>
      </c>
      <c r="B85" s="21" t="s">
        <v>1367</v>
      </c>
      <c r="C85" s="101">
        <v>8805</v>
      </c>
      <c r="D85" s="7">
        <v>2</v>
      </c>
      <c r="E85" s="101">
        <v>9105</v>
      </c>
      <c r="F85" s="15"/>
      <c r="G85" s="6">
        <f t="shared" si="15"/>
        <v>300</v>
      </c>
      <c r="H85" s="48">
        <f t="shared" si="16"/>
        <v>36</v>
      </c>
      <c r="I85" s="55">
        <f t="shared" si="17"/>
        <v>176.7</v>
      </c>
      <c r="J85" s="62">
        <f t="shared" si="18"/>
        <v>72.35999999999999</v>
      </c>
      <c r="K85" s="63">
        <f t="shared" si="19"/>
        <v>249.05999999999997</v>
      </c>
      <c r="L85" s="176"/>
    </row>
    <row r="86" spans="1:12" ht="18" customHeight="1">
      <c r="A86" s="13" t="s">
        <v>835</v>
      </c>
      <c r="B86" s="21" t="s">
        <v>1368</v>
      </c>
      <c r="C86" s="101">
        <v>2777</v>
      </c>
      <c r="D86" s="7">
        <v>2</v>
      </c>
      <c r="E86" s="101">
        <v>2930</v>
      </c>
      <c r="F86" s="15"/>
      <c r="G86" s="6">
        <f t="shared" si="15"/>
        <v>153</v>
      </c>
      <c r="H86" s="48">
        <f t="shared" si="16"/>
        <v>36</v>
      </c>
      <c r="I86" s="55">
        <f t="shared" si="17"/>
        <v>90.11699999999999</v>
      </c>
      <c r="J86" s="62">
        <f t="shared" si="18"/>
        <v>72.35999999999999</v>
      </c>
      <c r="K86" s="63">
        <f t="shared" si="19"/>
        <v>162.47699999999998</v>
      </c>
      <c r="L86" s="176"/>
    </row>
    <row r="87" spans="1:12" ht="18" customHeight="1">
      <c r="A87" s="13" t="s">
        <v>82</v>
      </c>
      <c r="B87" s="21" t="s">
        <v>1369</v>
      </c>
      <c r="C87" s="101">
        <v>2305</v>
      </c>
      <c r="D87" s="7">
        <v>3</v>
      </c>
      <c r="E87" s="101">
        <v>2803</v>
      </c>
      <c r="F87" s="15"/>
      <c r="G87" s="6">
        <f t="shared" si="15"/>
        <v>498</v>
      </c>
      <c r="H87" s="48">
        <f t="shared" si="16"/>
        <v>54</v>
      </c>
      <c r="I87" s="55">
        <f t="shared" si="17"/>
        <v>293.322</v>
      </c>
      <c r="J87" s="62">
        <f t="shared" si="18"/>
        <v>108.53999999999999</v>
      </c>
      <c r="K87" s="63">
        <f t="shared" si="19"/>
        <v>401.86199999999997</v>
      </c>
      <c r="L87" s="176"/>
    </row>
    <row r="88" spans="1:12" ht="18" customHeight="1">
      <c r="A88" s="13" t="s">
        <v>83</v>
      </c>
      <c r="B88" s="21" t="s">
        <v>1370</v>
      </c>
      <c r="C88" s="101">
        <v>1440</v>
      </c>
      <c r="D88" s="7">
        <v>2</v>
      </c>
      <c r="E88" s="101">
        <v>1934</v>
      </c>
      <c r="F88" s="15"/>
      <c r="G88" s="6">
        <f t="shared" si="15"/>
        <v>494</v>
      </c>
      <c r="H88" s="48">
        <f t="shared" si="16"/>
        <v>36</v>
      </c>
      <c r="I88" s="55">
        <f t="shared" si="17"/>
        <v>290.966</v>
      </c>
      <c r="J88" s="62">
        <f t="shared" si="18"/>
        <v>72.35999999999999</v>
      </c>
      <c r="K88" s="63">
        <f t="shared" si="19"/>
        <v>363.326</v>
      </c>
      <c r="L88" s="176"/>
    </row>
    <row r="89" spans="1:12" ht="18" customHeight="1">
      <c r="A89" s="13" t="s">
        <v>84</v>
      </c>
      <c r="B89" s="21" t="s">
        <v>1371</v>
      </c>
      <c r="C89" s="101">
        <v>5610</v>
      </c>
      <c r="D89" s="7">
        <v>2</v>
      </c>
      <c r="E89" s="101">
        <v>6100</v>
      </c>
      <c r="F89" s="15"/>
      <c r="G89" s="6">
        <f t="shared" si="15"/>
        <v>490</v>
      </c>
      <c r="H89" s="48">
        <f t="shared" si="16"/>
        <v>36</v>
      </c>
      <c r="I89" s="55">
        <f t="shared" si="17"/>
        <v>288.60999999999996</v>
      </c>
      <c r="J89" s="62">
        <f t="shared" si="18"/>
        <v>72.35999999999999</v>
      </c>
      <c r="K89" s="63">
        <f t="shared" si="19"/>
        <v>360.9699999999999</v>
      </c>
      <c r="L89" s="176"/>
    </row>
    <row r="90" spans="1:12" ht="18" customHeight="1">
      <c r="A90" s="13" t="s">
        <v>85</v>
      </c>
      <c r="B90" s="21" t="s">
        <v>1372</v>
      </c>
      <c r="C90" s="101">
        <v>703</v>
      </c>
      <c r="D90" s="7">
        <v>1</v>
      </c>
      <c r="E90" s="101">
        <v>934</v>
      </c>
      <c r="F90" s="15"/>
      <c r="G90" s="6">
        <f t="shared" si="15"/>
        <v>231</v>
      </c>
      <c r="H90" s="48">
        <f t="shared" si="16"/>
        <v>18</v>
      </c>
      <c r="I90" s="55">
        <f t="shared" si="17"/>
        <v>136.059</v>
      </c>
      <c r="J90" s="62">
        <f t="shared" si="18"/>
        <v>36.17999999999999</v>
      </c>
      <c r="K90" s="63">
        <f t="shared" si="19"/>
        <v>172.23899999999998</v>
      </c>
      <c r="L90" s="176"/>
    </row>
    <row r="91" spans="1:12" ht="18" customHeight="1">
      <c r="A91" s="13" t="s">
        <v>86</v>
      </c>
      <c r="B91" s="21" t="s">
        <v>1373</v>
      </c>
      <c r="C91" s="101">
        <v>2210</v>
      </c>
      <c r="D91" s="7">
        <v>2</v>
      </c>
      <c r="E91" s="101">
        <v>2971</v>
      </c>
      <c r="F91" s="15"/>
      <c r="G91" s="6">
        <f t="shared" si="15"/>
        <v>761</v>
      </c>
      <c r="H91" s="48">
        <f t="shared" si="16"/>
        <v>36</v>
      </c>
      <c r="I91" s="55">
        <f t="shared" si="17"/>
        <v>448.229</v>
      </c>
      <c r="J91" s="62">
        <f t="shared" si="18"/>
        <v>72.35999999999999</v>
      </c>
      <c r="K91" s="63">
        <f t="shared" si="19"/>
        <v>520.5889999999999</v>
      </c>
      <c r="L91" s="176"/>
    </row>
    <row r="92" spans="1:12" ht="18" customHeight="1">
      <c r="A92" s="13" t="s">
        <v>87</v>
      </c>
      <c r="B92" s="21" t="s">
        <v>1374</v>
      </c>
      <c r="C92" s="101">
        <v>630</v>
      </c>
      <c r="D92" s="7">
        <v>1</v>
      </c>
      <c r="E92" s="101">
        <v>930</v>
      </c>
      <c r="F92" s="15"/>
      <c r="G92" s="6">
        <f t="shared" si="15"/>
        <v>300</v>
      </c>
      <c r="H92" s="48">
        <f t="shared" si="16"/>
        <v>18</v>
      </c>
      <c r="I92" s="55">
        <f t="shared" si="17"/>
        <v>176.7</v>
      </c>
      <c r="J92" s="62">
        <f t="shared" si="18"/>
        <v>36.17999999999999</v>
      </c>
      <c r="K92" s="63">
        <f t="shared" si="19"/>
        <v>212.88</v>
      </c>
      <c r="L92" s="176"/>
    </row>
    <row r="93" spans="1:14" ht="18" customHeight="1">
      <c r="A93" s="13" t="s">
        <v>88</v>
      </c>
      <c r="B93" s="21" t="s">
        <v>1375</v>
      </c>
      <c r="C93" s="101">
        <v>227</v>
      </c>
      <c r="D93" s="7">
        <v>2</v>
      </c>
      <c r="E93" s="101">
        <v>450</v>
      </c>
      <c r="F93" s="15"/>
      <c r="G93" s="6">
        <f t="shared" si="15"/>
        <v>223</v>
      </c>
      <c r="H93" s="48">
        <f t="shared" si="16"/>
        <v>36</v>
      </c>
      <c r="I93" s="55">
        <f t="shared" si="17"/>
        <v>131.34699999999998</v>
      </c>
      <c r="J93" s="62">
        <f t="shared" si="18"/>
        <v>72.35999999999999</v>
      </c>
      <c r="K93" s="63">
        <f t="shared" si="19"/>
        <v>203.70699999999997</v>
      </c>
      <c r="L93" s="176"/>
      <c r="N93">
        <f>2512*0.58</f>
        <v>1456.9599999999998</v>
      </c>
    </row>
    <row r="94" spans="1:12" ht="18" customHeight="1">
      <c r="A94" s="13" t="s">
        <v>89</v>
      </c>
      <c r="B94" s="21" t="s">
        <v>1376</v>
      </c>
      <c r="C94" s="101">
        <v>5041</v>
      </c>
      <c r="D94" s="7">
        <v>2</v>
      </c>
      <c r="E94" s="101">
        <v>5236</v>
      </c>
      <c r="F94" s="15"/>
      <c r="G94" s="6">
        <f t="shared" si="15"/>
        <v>195</v>
      </c>
      <c r="H94" s="48">
        <f t="shared" si="16"/>
        <v>36</v>
      </c>
      <c r="I94" s="55">
        <f t="shared" si="17"/>
        <v>114.85499999999999</v>
      </c>
      <c r="J94" s="62">
        <f t="shared" si="18"/>
        <v>72.35999999999999</v>
      </c>
      <c r="K94" s="63">
        <f t="shared" si="19"/>
        <v>187.21499999999997</v>
      </c>
      <c r="L94" s="176"/>
    </row>
    <row r="95" spans="1:12" ht="18" customHeight="1">
      <c r="A95" s="170" t="s">
        <v>798</v>
      </c>
      <c r="B95" s="170"/>
      <c r="C95" s="7"/>
      <c r="D95" s="7"/>
      <c r="E95" s="15"/>
      <c r="F95" s="15"/>
      <c r="G95" s="7"/>
      <c r="H95" s="48"/>
      <c r="I95" s="65">
        <f>SUM(I78:I94)</f>
        <v>3971.038</v>
      </c>
      <c r="J95" s="65">
        <f>SUM(J78:J94)</f>
        <v>1411.0199999999995</v>
      </c>
      <c r="K95" s="65">
        <f>SUM(K78:K94)</f>
        <v>5382.058</v>
      </c>
      <c r="L95" s="176"/>
    </row>
    <row r="96" spans="1:12" ht="18" customHeight="1">
      <c r="A96" s="99" t="s">
        <v>1377</v>
      </c>
      <c r="B96" s="99"/>
      <c r="C96" s="99"/>
      <c r="D96" s="99"/>
      <c r="E96" s="108"/>
      <c r="F96" s="108"/>
      <c r="G96" s="99"/>
      <c r="H96" s="109"/>
      <c r="I96" s="110"/>
      <c r="J96" s="110"/>
      <c r="K96" s="110"/>
      <c r="L96" s="107"/>
    </row>
    <row r="97" spans="1:12" ht="25.5">
      <c r="A97" s="148" t="s">
        <v>1378</v>
      </c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74"/>
    </row>
    <row r="98" spans="1:12" ht="14.25">
      <c r="A98" s="174" t="s">
        <v>793</v>
      </c>
      <c r="B98" s="174"/>
      <c r="C98" s="100"/>
      <c r="D98" s="100"/>
      <c r="E98" s="174" t="s">
        <v>1108</v>
      </c>
      <c r="F98" s="174"/>
      <c r="G98" s="174"/>
      <c r="H98" s="174"/>
      <c r="I98" s="66"/>
      <c r="J98" s="175"/>
      <c r="K98" s="175"/>
      <c r="L98" s="175"/>
    </row>
    <row r="99" spans="1:12" ht="18" customHeight="1">
      <c r="A99" s="172" t="s">
        <v>435</v>
      </c>
      <c r="B99" s="170" t="s">
        <v>436</v>
      </c>
      <c r="C99" s="170" t="s">
        <v>437</v>
      </c>
      <c r="D99" s="170"/>
      <c r="E99" s="173" t="s">
        <v>438</v>
      </c>
      <c r="F99" s="173"/>
      <c r="G99" s="170" t="s">
        <v>439</v>
      </c>
      <c r="H99" s="170"/>
      <c r="I99" s="171" t="s">
        <v>440</v>
      </c>
      <c r="J99" s="171"/>
      <c r="K99" s="171"/>
      <c r="L99" s="170" t="s">
        <v>441</v>
      </c>
    </row>
    <row r="100" spans="1:12" ht="18" customHeight="1">
      <c r="A100" s="172"/>
      <c r="B100" s="170"/>
      <c r="C100" s="7" t="s">
        <v>794</v>
      </c>
      <c r="D100" s="7" t="s">
        <v>795</v>
      </c>
      <c r="E100" s="15" t="s">
        <v>794</v>
      </c>
      <c r="F100" s="15" t="s">
        <v>795</v>
      </c>
      <c r="G100" s="7" t="s">
        <v>794</v>
      </c>
      <c r="H100" s="48" t="s">
        <v>795</v>
      </c>
      <c r="I100" s="62" t="s">
        <v>796</v>
      </c>
      <c r="J100" s="62" t="s">
        <v>797</v>
      </c>
      <c r="K100" s="62" t="s">
        <v>798</v>
      </c>
      <c r="L100" s="170"/>
    </row>
    <row r="101" spans="1:12" ht="18" customHeight="1">
      <c r="A101" s="13" t="s">
        <v>836</v>
      </c>
      <c r="B101" s="7" t="s">
        <v>1379</v>
      </c>
      <c r="C101" s="101">
        <v>398</v>
      </c>
      <c r="D101" s="7">
        <v>1</v>
      </c>
      <c r="E101" s="101">
        <v>498</v>
      </c>
      <c r="F101" s="15"/>
      <c r="G101" s="6">
        <f>E101-C101</f>
        <v>100</v>
      </c>
      <c r="H101" s="48">
        <f>D101*3*6</f>
        <v>18</v>
      </c>
      <c r="I101" s="55">
        <f>G101*0.589</f>
        <v>58.9</v>
      </c>
      <c r="J101" s="62">
        <f>H101*2.01</f>
        <v>36.17999999999999</v>
      </c>
      <c r="K101" s="63">
        <f>I101+J101</f>
        <v>95.07999999999998</v>
      </c>
      <c r="L101" s="136" t="s">
        <v>1174</v>
      </c>
    </row>
    <row r="102" spans="1:12" ht="18" customHeight="1">
      <c r="A102" s="13" t="s">
        <v>90</v>
      </c>
      <c r="B102" s="7" t="s">
        <v>235</v>
      </c>
      <c r="C102" s="101">
        <v>518</v>
      </c>
      <c r="D102" s="7">
        <v>0</v>
      </c>
      <c r="E102" s="101">
        <v>518</v>
      </c>
      <c r="F102" s="15"/>
      <c r="G102" s="6">
        <f>E102-C102</f>
        <v>0</v>
      </c>
      <c r="H102" s="48">
        <f>D102*3*6</f>
        <v>0</v>
      </c>
      <c r="I102" s="55">
        <f>G102*0.589</f>
        <v>0</v>
      </c>
      <c r="J102" s="62">
        <f>H102*2.01</f>
        <v>0</v>
      </c>
      <c r="K102" s="63">
        <f>I102+J102</f>
        <v>0</v>
      </c>
      <c r="L102" s="137"/>
    </row>
    <row r="103" spans="1:12" ht="18" customHeight="1">
      <c r="A103" s="13" t="s">
        <v>837</v>
      </c>
      <c r="B103" s="7" t="s">
        <v>236</v>
      </c>
      <c r="C103" s="101">
        <v>3516</v>
      </c>
      <c r="D103" s="7">
        <v>1</v>
      </c>
      <c r="E103" s="101">
        <v>3516</v>
      </c>
      <c r="F103" s="15"/>
      <c r="G103" s="6">
        <f>E103-C103</f>
        <v>0</v>
      </c>
      <c r="H103" s="48">
        <f>D103*3*6</f>
        <v>18</v>
      </c>
      <c r="I103" s="55">
        <f>G103*0.589</f>
        <v>0</v>
      </c>
      <c r="J103" s="62">
        <f>H103*2.01</f>
        <v>36.17999999999999</v>
      </c>
      <c r="K103" s="63">
        <f>I103+J103</f>
        <v>36.17999999999999</v>
      </c>
      <c r="L103" s="137"/>
    </row>
    <row r="104" spans="1:12" ht="18" customHeight="1">
      <c r="A104" s="13" t="s">
        <v>838</v>
      </c>
      <c r="B104" s="7" t="s">
        <v>237</v>
      </c>
      <c r="C104" s="101">
        <v>9625</v>
      </c>
      <c r="D104" s="7">
        <v>2</v>
      </c>
      <c r="E104" s="101">
        <v>9625</v>
      </c>
      <c r="F104" s="15"/>
      <c r="G104" s="6">
        <f>E104-C104</f>
        <v>0</v>
      </c>
      <c r="H104" s="48">
        <f>D104*3*6</f>
        <v>36</v>
      </c>
      <c r="I104" s="55">
        <f>G104*0.589</f>
        <v>0</v>
      </c>
      <c r="J104" s="62">
        <f>H104*2.01</f>
        <v>72.35999999999999</v>
      </c>
      <c r="K104" s="63">
        <f>I104+J104</f>
        <v>72.35999999999999</v>
      </c>
      <c r="L104" s="137"/>
    </row>
    <row r="105" spans="1:12" ht="18" customHeight="1">
      <c r="A105" s="13"/>
      <c r="B105" s="29"/>
      <c r="C105" s="25"/>
      <c r="D105" s="29"/>
      <c r="E105" s="101"/>
      <c r="F105" s="111"/>
      <c r="G105" s="25"/>
      <c r="H105" s="48"/>
      <c r="I105" s="62"/>
      <c r="J105" s="62"/>
      <c r="K105" s="62"/>
      <c r="L105" s="137"/>
    </row>
    <row r="106" spans="1:12" ht="18" customHeight="1">
      <c r="A106" s="13"/>
      <c r="B106" s="18"/>
      <c r="C106" s="25"/>
      <c r="D106" s="29"/>
      <c r="E106" s="101"/>
      <c r="F106" s="111"/>
      <c r="G106" s="25"/>
      <c r="H106" s="48"/>
      <c r="I106" s="62"/>
      <c r="J106" s="62"/>
      <c r="K106" s="62"/>
      <c r="L106" s="137"/>
    </row>
    <row r="107" spans="1:12" ht="18" customHeight="1">
      <c r="A107" s="13"/>
      <c r="B107" s="29"/>
      <c r="C107" s="25"/>
      <c r="D107" s="29"/>
      <c r="E107" s="101"/>
      <c r="F107" s="111"/>
      <c r="G107" s="25"/>
      <c r="H107" s="48"/>
      <c r="I107" s="62"/>
      <c r="J107" s="62"/>
      <c r="K107" s="62"/>
      <c r="L107" s="137"/>
    </row>
    <row r="108" spans="1:12" ht="18" customHeight="1">
      <c r="A108" s="13"/>
      <c r="B108" s="29"/>
      <c r="C108" s="25"/>
      <c r="D108" s="29"/>
      <c r="E108" s="101"/>
      <c r="F108" s="111"/>
      <c r="G108" s="25"/>
      <c r="H108" s="48"/>
      <c r="I108" s="62"/>
      <c r="J108" s="62"/>
      <c r="K108" s="62"/>
      <c r="L108" s="137"/>
    </row>
    <row r="109" spans="1:12" ht="18" customHeight="1">
      <c r="A109" s="13"/>
      <c r="B109" s="29"/>
      <c r="C109" s="25"/>
      <c r="D109" s="29"/>
      <c r="E109" s="101"/>
      <c r="F109" s="111"/>
      <c r="G109" s="25"/>
      <c r="H109" s="48"/>
      <c r="I109" s="62"/>
      <c r="J109" s="62"/>
      <c r="K109" s="62"/>
      <c r="L109" s="137"/>
    </row>
    <row r="110" spans="1:12" ht="18" customHeight="1">
      <c r="A110" s="13"/>
      <c r="B110" s="29"/>
      <c r="C110" s="25"/>
      <c r="D110" s="29"/>
      <c r="E110" s="101"/>
      <c r="F110" s="111"/>
      <c r="G110" s="25"/>
      <c r="H110" s="48"/>
      <c r="I110" s="62"/>
      <c r="J110" s="62"/>
      <c r="K110" s="62"/>
      <c r="L110" s="137"/>
    </row>
    <row r="111" spans="1:12" ht="18" customHeight="1">
      <c r="A111" s="13"/>
      <c r="B111" s="29"/>
      <c r="C111" s="25"/>
      <c r="D111" s="29"/>
      <c r="E111" s="101"/>
      <c r="F111" s="111"/>
      <c r="G111" s="25"/>
      <c r="H111" s="48"/>
      <c r="I111" s="62"/>
      <c r="J111" s="62"/>
      <c r="K111" s="62"/>
      <c r="L111" s="137"/>
    </row>
    <row r="112" spans="1:12" ht="18" customHeight="1">
      <c r="A112" s="13"/>
      <c r="B112" s="18"/>
      <c r="C112" s="25"/>
      <c r="D112" s="29"/>
      <c r="E112" s="101"/>
      <c r="F112" s="111"/>
      <c r="G112" s="25"/>
      <c r="H112" s="48"/>
      <c r="I112" s="62"/>
      <c r="J112" s="62"/>
      <c r="K112" s="62"/>
      <c r="L112" s="137"/>
    </row>
    <row r="113" spans="1:12" ht="18" customHeight="1">
      <c r="A113" s="13"/>
      <c r="B113" s="29"/>
      <c r="C113" s="25"/>
      <c r="D113" s="29"/>
      <c r="E113" s="101"/>
      <c r="F113" s="111"/>
      <c r="G113" s="25"/>
      <c r="H113" s="48"/>
      <c r="I113" s="62"/>
      <c r="J113" s="62"/>
      <c r="K113" s="62"/>
      <c r="L113" s="137"/>
    </row>
    <row r="114" spans="1:12" ht="18" customHeight="1">
      <c r="A114" s="13"/>
      <c r="B114" s="29"/>
      <c r="C114" s="25"/>
      <c r="D114" s="29"/>
      <c r="E114" s="101"/>
      <c r="F114" s="111"/>
      <c r="G114" s="25"/>
      <c r="H114" s="48"/>
      <c r="I114" s="62"/>
      <c r="J114" s="62"/>
      <c r="K114" s="62"/>
      <c r="L114" s="137"/>
    </row>
    <row r="115" spans="1:12" ht="18" customHeight="1">
      <c r="A115" s="13"/>
      <c r="B115" s="19"/>
      <c r="C115" s="25"/>
      <c r="D115" s="29"/>
      <c r="E115" s="101"/>
      <c r="F115" s="111"/>
      <c r="G115" s="25"/>
      <c r="H115" s="48"/>
      <c r="I115" s="62"/>
      <c r="J115" s="62"/>
      <c r="K115" s="62"/>
      <c r="L115" s="137"/>
    </row>
    <row r="116" spans="1:12" ht="18" customHeight="1">
      <c r="A116" s="13"/>
      <c r="B116" s="29"/>
      <c r="C116" s="25"/>
      <c r="D116" s="29"/>
      <c r="E116" s="101"/>
      <c r="F116" s="111"/>
      <c r="G116" s="25"/>
      <c r="H116" s="48"/>
      <c r="I116" s="62"/>
      <c r="J116" s="62"/>
      <c r="K116" s="62"/>
      <c r="L116" s="137"/>
    </row>
    <row r="117" spans="1:12" ht="18" customHeight="1">
      <c r="A117" s="170" t="s">
        <v>798</v>
      </c>
      <c r="B117" s="170"/>
      <c r="C117" s="25"/>
      <c r="D117" s="25"/>
      <c r="E117" s="101"/>
      <c r="F117" s="101"/>
      <c r="G117" s="25"/>
      <c r="H117" s="102"/>
      <c r="I117" s="65">
        <f>SUM(I100:I116)</f>
        <v>58.9</v>
      </c>
      <c r="J117" s="65">
        <f>SUM(J100:J116)</f>
        <v>144.71999999999997</v>
      </c>
      <c r="K117" s="65">
        <f>SUM(K100:K116)</f>
        <v>203.61999999999998</v>
      </c>
      <c r="L117" s="137"/>
    </row>
    <row r="118" spans="1:12" ht="18" customHeight="1">
      <c r="A118" s="170" t="s">
        <v>1173</v>
      </c>
      <c r="B118" s="170"/>
      <c r="C118" s="25"/>
      <c r="D118" s="25"/>
      <c r="E118" s="101"/>
      <c r="F118" s="101"/>
      <c r="G118" s="25"/>
      <c r="H118" s="102"/>
      <c r="I118" s="65">
        <f>I117+I95+I71+I46+I23</f>
        <v>11613.902000000002</v>
      </c>
      <c r="J118" s="65">
        <f>J117+J95+J71+J46+J23</f>
        <v>4486.319999999999</v>
      </c>
      <c r="K118" s="65">
        <f>K117+K95+K71+K46+K23</f>
        <v>16100.221999999998</v>
      </c>
      <c r="L118" s="138"/>
    </row>
  </sheetData>
  <mergeCells count="66">
    <mergeCell ref="A118:B118"/>
    <mergeCell ref="L101:L118"/>
    <mergeCell ref="A95:B95"/>
    <mergeCell ref="G75:H75"/>
    <mergeCell ref="I75:K75"/>
    <mergeCell ref="L75:L76"/>
    <mergeCell ref="L77:L95"/>
    <mergeCell ref="A75:A76"/>
    <mergeCell ref="B75:B76"/>
    <mergeCell ref="C75:D75"/>
    <mergeCell ref="E75:F75"/>
    <mergeCell ref="A73:L73"/>
    <mergeCell ref="A74:B74"/>
    <mergeCell ref="E74:H74"/>
    <mergeCell ref="J74:L74"/>
    <mergeCell ref="A1:L1"/>
    <mergeCell ref="A2:B2"/>
    <mergeCell ref="E2:H2"/>
    <mergeCell ref="J2:L2"/>
    <mergeCell ref="A3:A4"/>
    <mergeCell ref="B3:B4"/>
    <mergeCell ref="C3:D3"/>
    <mergeCell ref="E3:F3"/>
    <mergeCell ref="G3:H3"/>
    <mergeCell ref="I3:K3"/>
    <mergeCell ref="L3:L4"/>
    <mergeCell ref="L5:L23"/>
    <mergeCell ref="A23:B23"/>
    <mergeCell ref="A24:L24"/>
    <mergeCell ref="A25:B25"/>
    <mergeCell ref="E25:H25"/>
    <mergeCell ref="J25:L25"/>
    <mergeCell ref="A26:A27"/>
    <mergeCell ref="B26:B27"/>
    <mergeCell ref="C26:D26"/>
    <mergeCell ref="E26:F26"/>
    <mergeCell ref="G26:H26"/>
    <mergeCell ref="I26:K26"/>
    <mergeCell ref="L26:L27"/>
    <mergeCell ref="L28:L46"/>
    <mergeCell ref="A46:B46"/>
    <mergeCell ref="A47:L47"/>
    <mergeCell ref="A48:B48"/>
    <mergeCell ref="E48:H48"/>
    <mergeCell ref="J48:L48"/>
    <mergeCell ref="A71:B71"/>
    <mergeCell ref="G49:H49"/>
    <mergeCell ref="I49:K49"/>
    <mergeCell ref="L49:L50"/>
    <mergeCell ref="L51:L71"/>
    <mergeCell ref="A49:A50"/>
    <mergeCell ref="B49:B50"/>
    <mergeCell ref="C49:D49"/>
    <mergeCell ref="E49:F49"/>
    <mergeCell ref="A97:L97"/>
    <mergeCell ref="A98:B98"/>
    <mergeCell ref="E98:H98"/>
    <mergeCell ref="J98:L98"/>
    <mergeCell ref="A117:B117"/>
    <mergeCell ref="G99:H99"/>
    <mergeCell ref="I99:K99"/>
    <mergeCell ref="L99:L100"/>
    <mergeCell ref="A99:A100"/>
    <mergeCell ref="B99:B100"/>
    <mergeCell ref="C99:D99"/>
    <mergeCell ref="E99:F99"/>
  </mergeCells>
  <printOptions horizontalCentered="1" verticalCentered="1"/>
  <pageMargins left="0.42" right="0.4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331"/>
  <sheetViews>
    <sheetView workbookViewId="0" topLeftCell="A260">
      <selection activeCell="F89" sqref="F89"/>
    </sheetView>
  </sheetViews>
  <sheetFormatPr defaultColWidth="9.00390625" defaultRowHeight="14.25"/>
  <cols>
    <col min="3" max="3" width="9.00390625" style="75" customWidth="1"/>
    <col min="4" max="4" width="9.00390625" style="94" customWidth="1"/>
    <col min="5" max="6" width="9.00390625" style="71" customWidth="1"/>
    <col min="7" max="7" width="9.00390625" style="47" customWidth="1"/>
    <col min="8" max="8" width="9.50390625" style="97" bestFit="1" customWidth="1"/>
    <col min="9" max="11" width="10.625" style="52" customWidth="1"/>
    <col min="12" max="12" width="13.50390625" style="0" customWidth="1"/>
    <col min="13" max="14" width="6.125" style="47" customWidth="1"/>
    <col min="15" max="15" width="6.125" style="0" customWidth="1"/>
  </cols>
  <sheetData>
    <row r="1" spans="1:12" ht="25.5">
      <c r="A1" s="148" t="s">
        <v>775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50"/>
    </row>
    <row r="2" spans="1:12" ht="24" customHeight="1">
      <c r="A2" s="150" t="s">
        <v>239</v>
      </c>
      <c r="B2" s="150"/>
      <c r="C2" s="179" t="s">
        <v>1108</v>
      </c>
      <c r="D2" s="180"/>
      <c r="E2" s="180"/>
      <c r="F2" s="180"/>
      <c r="G2" s="180"/>
      <c r="H2" s="180"/>
      <c r="J2" s="151"/>
      <c r="K2" s="151"/>
      <c r="L2" s="151"/>
    </row>
    <row r="3" spans="1:12" ht="29.25" customHeight="1">
      <c r="A3" s="172" t="s">
        <v>241</v>
      </c>
      <c r="B3" s="170" t="s">
        <v>242</v>
      </c>
      <c r="C3" s="172" t="s">
        <v>1117</v>
      </c>
      <c r="D3" s="172"/>
      <c r="E3" s="172" t="s">
        <v>1107</v>
      </c>
      <c r="F3" s="172"/>
      <c r="G3" s="178" t="s">
        <v>245</v>
      </c>
      <c r="H3" s="178"/>
      <c r="I3" s="171" t="s">
        <v>246</v>
      </c>
      <c r="J3" s="171"/>
      <c r="K3" s="171"/>
      <c r="L3" s="170" t="s">
        <v>247</v>
      </c>
    </row>
    <row r="4" spans="1:12" ht="29.25" customHeight="1">
      <c r="A4" s="172"/>
      <c r="B4" s="170"/>
      <c r="C4" s="48" t="s">
        <v>794</v>
      </c>
      <c r="D4" s="90" t="s">
        <v>795</v>
      </c>
      <c r="E4" s="13" t="s">
        <v>794</v>
      </c>
      <c r="F4" s="13" t="s">
        <v>795</v>
      </c>
      <c r="G4" s="48" t="s">
        <v>248</v>
      </c>
      <c r="H4" s="13" t="s">
        <v>249</v>
      </c>
      <c r="I4" s="62" t="s">
        <v>250</v>
      </c>
      <c r="J4" s="62" t="s">
        <v>251</v>
      </c>
      <c r="K4" s="62" t="s">
        <v>252</v>
      </c>
      <c r="L4" s="170"/>
    </row>
    <row r="5" spans="1:12" ht="29.25" customHeight="1">
      <c r="A5" s="44" t="s">
        <v>253</v>
      </c>
      <c r="B5" s="45" t="s">
        <v>558</v>
      </c>
      <c r="C5" s="49">
        <v>46772</v>
      </c>
      <c r="D5" s="89" t="s">
        <v>1056</v>
      </c>
      <c r="E5" s="49">
        <v>48961</v>
      </c>
      <c r="F5" s="89" t="s">
        <v>1109</v>
      </c>
      <c r="G5" s="50">
        <f>E5-C5</f>
        <v>2189</v>
      </c>
      <c r="H5" s="4" t="s">
        <v>783</v>
      </c>
      <c r="I5" s="55">
        <f>G5*0.589</f>
        <v>1289.321</v>
      </c>
      <c r="J5" s="54">
        <f>H5*2.01</f>
        <v>148.73999999999998</v>
      </c>
      <c r="K5" s="63">
        <f>I5+J5</f>
        <v>1438.061</v>
      </c>
      <c r="L5" s="176" t="s">
        <v>1169</v>
      </c>
    </row>
    <row r="6" spans="1:12" ht="29.25" customHeight="1">
      <c r="A6" s="44" t="s">
        <v>800</v>
      </c>
      <c r="B6" s="45" t="s">
        <v>559</v>
      </c>
      <c r="C6" s="49">
        <v>18521</v>
      </c>
      <c r="D6" s="89">
        <v>340</v>
      </c>
      <c r="E6" s="49">
        <v>19264</v>
      </c>
      <c r="F6" s="89">
        <v>385</v>
      </c>
      <c r="G6" s="50">
        <f aca="true" t="shared" si="0" ref="G6:H14">E6-C6</f>
        <v>743</v>
      </c>
      <c r="H6" s="50">
        <f t="shared" si="0"/>
        <v>45</v>
      </c>
      <c r="I6" s="55">
        <f aca="true" t="shared" si="1" ref="I6:I14">G6*0.589</f>
        <v>437.62699999999995</v>
      </c>
      <c r="J6" s="54">
        <f aca="true" t="shared" si="2" ref="J6:J14">H6*2.01</f>
        <v>90.44999999999999</v>
      </c>
      <c r="K6" s="63">
        <f aca="true" t="shared" si="3" ref="K6:K14">I6+J6</f>
        <v>528.077</v>
      </c>
      <c r="L6" s="176"/>
    </row>
    <row r="7" spans="1:12" ht="29.25" customHeight="1">
      <c r="A7" s="44" t="s">
        <v>801</v>
      </c>
      <c r="B7" s="45" t="s">
        <v>560</v>
      </c>
      <c r="C7" s="49">
        <v>10150</v>
      </c>
      <c r="D7" s="89" t="s">
        <v>1057</v>
      </c>
      <c r="E7" s="49">
        <v>11378</v>
      </c>
      <c r="F7" s="89" t="s">
        <v>1110</v>
      </c>
      <c r="G7" s="50">
        <f t="shared" si="0"/>
        <v>1228</v>
      </c>
      <c r="H7" s="50">
        <v>69</v>
      </c>
      <c r="I7" s="55">
        <f t="shared" si="1"/>
        <v>723.2919999999999</v>
      </c>
      <c r="J7" s="54">
        <f t="shared" si="2"/>
        <v>138.69</v>
      </c>
      <c r="K7" s="63">
        <f t="shared" si="3"/>
        <v>861.982</v>
      </c>
      <c r="L7" s="176"/>
    </row>
    <row r="8" spans="1:12" ht="29.25" customHeight="1">
      <c r="A8" s="44" t="s">
        <v>802</v>
      </c>
      <c r="B8" s="45" t="s">
        <v>561</v>
      </c>
      <c r="C8" s="49">
        <v>3441</v>
      </c>
      <c r="D8" s="89">
        <v>36</v>
      </c>
      <c r="E8" s="49">
        <v>4203</v>
      </c>
      <c r="F8" s="89" t="s">
        <v>972</v>
      </c>
      <c r="G8" s="50">
        <f t="shared" si="0"/>
        <v>762</v>
      </c>
      <c r="H8" s="50">
        <v>18</v>
      </c>
      <c r="I8" s="55">
        <f t="shared" si="1"/>
        <v>448.818</v>
      </c>
      <c r="J8" s="54">
        <f t="shared" si="2"/>
        <v>36.17999999999999</v>
      </c>
      <c r="K8" s="63">
        <f t="shared" si="3"/>
        <v>484.998</v>
      </c>
      <c r="L8" s="176"/>
    </row>
    <row r="9" spans="1:12" ht="29.25" customHeight="1">
      <c r="A9" s="44" t="s">
        <v>803</v>
      </c>
      <c r="B9" s="45" t="s">
        <v>562</v>
      </c>
      <c r="C9" s="49">
        <v>17808</v>
      </c>
      <c r="D9" s="91" t="s">
        <v>1058</v>
      </c>
      <c r="E9" s="49">
        <v>18724</v>
      </c>
      <c r="F9" s="91" t="s">
        <v>1111</v>
      </c>
      <c r="G9" s="50">
        <f t="shared" si="0"/>
        <v>916</v>
      </c>
      <c r="H9" s="50">
        <v>57</v>
      </c>
      <c r="I9" s="55">
        <f t="shared" si="1"/>
        <v>539.524</v>
      </c>
      <c r="J9" s="54">
        <f t="shared" si="2"/>
        <v>114.57</v>
      </c>
      <c r="K9" s="63">
        <f t="shared" si="3"/>
        <v>654.094</v>
      </c>
      <c r="L9" s="176"/>
    </row>
    <row r="10" spans="1:12" ht="29.25" customHeight="1">
      <c r="A10" s="44" t="s">
        <v>804</v>
      </c>
      <c r="B10" s="45" t="s">
        <v>563</v>
      </c>
      <c r="C10" s="49">
        <v>18123</v>
      </c>
      <c r="D10" s="89">
        <v>858</v>
      </c>
      <c r="E10" s="49">
        <v>19389</v>
      </c>
      <c r="F10" s="89">
        <v>896</v>
      </c>
      <c r="G10" s="50">
        <f t="shared" si="0"/>
        <v>1266</v>
      </c>
      <c r="H10" s="50">
        <f t="shared" si="0"/>
        <v>38</v>
      </c>
      <c r="I10" s="55">
        <f t="shared" si="1"/>
        <v>745.674</v>
      </c>
      <c r="J10" s="54">
        <f t="shared" si="2"/>
        <v>76.38</v>
      </c>
      <c r="K10" s="63">
        <f t="shared" si="3"/>
        <v>822.054</v>
      </c>
      <c r="L10" s="176"/>
    </row>
    <row r="11" spans="1:12" ht="29.25" customHeight="1">
      <c r="A11" s="44" t="s">
        <v>805</v>
      </c>
      <c r="B11" s="45" t="s">
        <v>564</v>
      </c>
      <c r="C11" s="49">
        <v>35222</v>
      </c>
      <c r="D11" s="89" t="s">
        <v>1059</v>
      </c>
      <c r="E11" s="49">
        <v>37112</v>
      </c>
      <c r="F11" s="89" t="s">
        <v>1112</v>
      </c>
      <c r="G11" s="50">
        <f t="shared" si="0"/>
        <v>1890</v>
      </c>
      <c r="H11" s="50">
        <v>58</v>
      </c>
      <c r="I11" s="55">
        <f t="shared" si="1"/>
        <v>1113.21</v>
      </c>
      <c r="J11" s="54">
        <f t="shared" si="2"/>
        <v>116.57999999999998</v>
      </c>
      <c r="K11" s="63">
        <f t="shared" si="3"/>
        <v>1229.79</v>
      </c>
      <c r="L11" s="176"/>
    </row>
    <row r="12" spans="1:12" ht="29.25" customHeight="1">
      <c r="A12" s="44" t="s">
        <v>806</v>
      </c>
      <c r="B12" s="45" t="s">
        <v>565</v>
      </c>
      <c r="C12" s="49">
        <v>42743</v>
      </c>
      <c r="D12" s="89" t="s">
        <v>1060</v>
      </c>
      <c r="E12" s="49">
        <v>44733</v>
      </c>
      <c r="F12" s="89" t="s">
        <v>1113</v>
      </c>
      <c r="G12" s="50">
        <f t="shared" si="0"/>
        <v>1990</v>
      </c>
      <c r="H12" s="50">
        <v>44</v>
      </c>
      <c r="I12" s="55">
        <f t="shared" si="1"/>
        <v>1172.11</v>
      </c>
      <c r="J12" s="54">
        <f t="shared" si="2"/>
        <v>88.44</v>
      </c>
      <c r="K12" s="63">
        <f t="shared" si="3"/>
        <v>1260.55</v>
      </c>
      <c r="L12" s="176"/>
    </row>
    <row r="13" spans="1:12" ht="29.25" customHeight="1">
      <c r="A13" s="44" t="s">
        <v>807</v>
      </c>
      <c r="B13" s="45" t="s">
        <v>566</v>
      </c>
      <c r="C13" s="49">
        <v>48793</v>
      </c>
      <c r="D13" s="89" t="s">
        <v>1061</v>
      </c>
      <c r="E13" s="49">
        <v>51050</v>
      </c>
      <c r="F13" s="89" t="s">
        <v>1114</v>
      </c>
      <c r="G13" s="50">
        <f t="shared" si="0"/>
        <v>2257</v>
      </c>
      <c r="H13" s="50">
        <v>52</v>
      </c>
      <c r="I13" s="55">
        <f t="shared" si="1"/>
        <v>1329.3729999999998</v>
      </c>
      <c r="J13" s="54">
        <f t="shared" si="2"/>
        <v>104.51999999999998</v>
      </c>
      <c r="K13" s="63">
        <f t="shared" si="3"/>
        <v>1433.8929999999998</v>
      </c>
      <c r="L13" s="176"/>
    </row>
    <row r="14" spans="1:12" ht="29.25" customHeight="1">
      <c r="A14" s="44" t="s">
        <v>808</v>
      </c>
      <c r="B14" s="45" t="s">
        <v>567</v>
      </c>
      <c r="C14" s="49">
        <v>21254</v>
      </c>
      <c r="D14" s="89" t="s">
        <v>1062</v>
      </c>
      <c r="E14" s="49">
        <v>22769</v>
      </c>
      <c r="F14" s="89" t="s">
        <v>1115</v>
      </c>
      <c r="G14" s="50">
        <f t="shared" si="0"/>
        <v>1515</v>
      </c>
      <c r="H14" s="50">
        <v>52</v>
      </c>
      <c r="I14" s="55">
        <f t="shared" si="1"/>
        <v>892.3349999999999</v>
      </c>
      <c r="J14" s="54">
        <f t="shared" si="2"/>
        <v>104.51999999999998</v>
      </c>
      <c r="K14" s="63">
        <f t="shared" si="3"/>
        <v>996.8549999999999</v>
      </c>
      <c r="L14" s="176"/>
    </row>
    <row r="15" spans="1:12" ht="29.25" customHeight="1">
      <c r="A15" s="177" t="s">
        <v>252</v>
      </c>
      <c r="B15" s="177"/>
      <c r="C15" s="70"/>
      <c r="D15" s="92"/>
      <c r="E15" s="69"/>
      <c r="F15" s="69"/>
      <c r="G15" s="51"/>
      <c r="H15" s="44"/>
      <c r="I15" s="64">
        <f>SUM(I5:I14)</f>
        <v>8691.283999999998</v>
      </c>
      <c r="J15" s="64">
        <f>SUM(J5:J14)</f>
        <v>1019.0699999999999</v>
      </c>
      <c r="K15" s="64">
        <f>SUM(K5:K14)</f>
        <v>9710.354</v>
      </c>
      <c r="L15" s="176"/>
    </row>
    <row r="16" spans="1:12" ht="25.5">
      <c r="A16" s="148" t="s">
        <v>775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</row>
    <row r="17" spans="1:12" ht="24" customHeight="1">
      <c r="A17" s="150" t="s">
        <v>239</v>
      </c>
      <c r="B17" s="150"/>
      <c r="C17" s="179" t="s">
        <v>1108</v>
      </c>
      <c r="D17" s="180"/>
      <c r="E17" s="180"/>
      <c r="F17" s="180"/>
      <c r="G17" s="180"/>
      <c r="H17" s="180"/>
      <c r="J17" s="151"/>
      <c r="K17" s="151"/>
      <c r="L17" s="151"/>
    </row>
    <row r="18" spans="1:12" ht="29.25" customHeight="1">
      <c r="A18" s="172" t="s">
        <v>241</v>
      </c>
      <c r="B18" s="170" t="s">
        <v>242</v>
      </c>
      <c r="C18" s="172" t="s">
        <v>1117</v>
      </c>
      <c r="D18" s="172"/>
      <c r="E18" s="172" t="s">
        <v>1107</v>
      </c>
      <c r="F18" s="172"/>
      <c r="G18" s="178" t="s">
        <v>245</v>
      </c>
      <c r="H18" s="178"/>
      <c r="I18" s="171" t="s">
        <v>246</v>
      </c>
      <c r="J18" s="171"/>
      <c r="K18" s="171"/>
      <c r="L18" s="170" t="s">
        <v>247</v>
      </c>
    </row>
    <row r="19" spans="1:12" ht="29.25" customHeight="1">
      <c r="A19" s="172"/>
      <c r="B19" s="170"/>
      <c r="C19" s="72" t="s">
        <v>794</v>
      </c>
      <c r="D19" s="93" t="s">
        <v>795</v>
      </c>
      <c r="E19" s="14" t="s">
        <v>794</v>
      </c>
      <c r="F19" s="73" t="s">
        <v>795</v>
      </c>
      <c r="G19" s="48" t="s">
        <v>248</v>
      </c>
      <c r="H19" s="13" t="s">
        <v>249</v>
      </c>
      <c r="I19" s="62" t="s">
        <v>250</v>
      </c>
      <c r="J19" s="62" t="s">
        <v>251</v>
      </c>
      <c r="K19" s="62" t="s">
        <v>252</v>
      </c>
      <c r="L19" s="170"/>
    </row>
    <row r="20" spans="1:12" ht="29.25" customHeight="1">
      <c r="A20" s="44" t="s">
        <v>568</v>
      </c>
      <c r="B20" s="45" t="s">
        <v>578</v>
      </c>
      <c r="C20" s="49">
        <v>34578</v>
      </c>
      <c r="D20" s="89" t="s">
        <v>1063</v>
      </c>
      <c r="E20" s="49">
        <v>36005</v>
      </c>
      <c r="F20" s="89" t="s">
        <v>1118</v>
      </c>
      <c r="G20" s="50">
        <f>E20-C20</f>
        <v>1427</v>
      </c>
      <c r="H20" s="50">
        <v>72</v>
      </c>
      <c r="I20" s="55">
        <f>G20*0.589</f>
        <v>840.5029999999999</v>
      </c>
      <c r="J20" s="54">
        <f>H20*2.01</f>
        <v>144.71999999999997</v>
      </c>
      <c r="K20" s="63">
        <f>I20+J20</f>
        <v>985.223</v>
      </c>
      <c r="L20" s="176" t="s">
        <v>1169</v>
      </c>
    </row>
    <row r="21" spans="1:12" ht="29.25" customHeight="1">
      <c r="A21" s="44" t="s">
        <v>569</v>
      </c>
      <c r="B21" s="45" t="s">
        <v>579</v>
      </c>
      <c r="C21" s="49">
        <v>18159</v>
      </c>
      <c r="D21" s="89" t="s">
        <v>1064</v>
      </c>
      <c r="E21" s="49">
        <v>19847</v>
      </c>
      <c r="F21" s="89" t="s">
        <v>1119</v>
      </c>
      <c r="G21" s="50">
        <f aca="true" t="shared" si="4" ref="G21:H29">E21-C21</f>
        <v>1688</v>
      </c>
      <c r="H21" s="50">
        <v>52</v>
      </c>
      <c r="I21" s="55">
        <f aca="true" t="shared" si="5" ref="I21:I29">G21*0.589</f>
        <v>994.232</v>
      </c>
      <c r="J21" s="54">
        <f aca="true" t="shared" si="6" ref="J21:J29">H21*2.01</f>
        <v>104.51999999999998</v>
      </c>
      <c r="K21" s="63">
        <f aca="true" t="shared" si="7" ref="K21:K29">I21+J21</f>
        <v>1098.752</v>
      </c>
      <c r="L21" s="176"/>
    </row>
    <row r="22" spans="1:12" ht="29.25" customHeight="1">
      <c r="A22" s="44" t="s">
        <v>570</v>
      </c>
      <c r="B22" s="45" t="s">
        <v>580</v>
      </c>
      <c r="C22" s="49">
        <v>24937</v>
      </c>
      <c r="D22" s="89" t="s">
        <v>1065</v>
      </c>
      <c r="E22" s="49">
        <v>26291</v>
      </c>
      <c r="F22" s="89" t="s">
        <v>1120</v>
      </c>
      <c r="G22" s="50">
        <f t="shared" si="4"/>
        <v>1354</v>
      </c>
      <c r="H22" s="50">
        <v>47</v>
      </c>
      <c r="I22" s="55">
        <f t="shared" si="5"/>
        <v>797.506</v>
      </c>
      <c r="J22" s="54">
        <f t="shared" si="6"/>
        <v>94.46999999999998</v>
      </c>
      <c r="K22" s="63">
        <f t="shared" si="7"/>
        <v>891.976</v>
      </c>
      <c r="L22" s="176"/>
    </row>
    <row r="23" spans="1:12" ht="29.25" customHeight="1">
      <c r="A23" s="44" t="s">
        <v>571</v>
      </c>
      <c r="B23" s="45" t="s">
        <v>581</v>
      </c>
      <c r="C23" s="49">
        <v>4861</v>
      </c>
      <c r="D23" s="89">
        <v>0</v>
      </c>
      <c r="E23" s="49">
        <v>4861</v>
      </c>
      <c r="F23" s="89"/>
      <c r="G23" s="50">
        <f t="shared" si="4"/>
        <v>0</v>
      </c>
      <c r="H23" s="50">
        <v>0</v>
      </c>
      <c r="I23" s="55">
        <f t="shared" si="5"/>
        <v>0</v>
      </c>
      <c r="J23" s="54">
        <f t="shared" si="6"/>
        <v>0</v>
      </c>
      <c r="K23" s="63">
        <f t="shared" si="7"/>
        <v>0</v>
      </c>
      <c r="L23" s="176"/>
    </row>
    <row r="24" spans="1:12" ht="29.25" customHeight="1">
      <c r="A24" s="44" t="s">
        <v>572</v>
      </c>
      <c r="B24" s="45" t="s">
        <v>582</v>
      </c>
      <c r="C24" s="49">
        <v>21368</v>
      </c>
      <c r="D24" s="91" t="s">
        <v>1066</v>
      </c>
      <c r="E24" s="49">
        <v>22198</v>
      </c>
      <c r="F24" s="91" t="s">
        <v>1121</v>
      </c>
      <c r="G24" s="50">
        <f t="shared" si="4"/>
        <v>830</v>
      </c>
      <c r="H24" s="50">
        <v>43</v>
      </c>
      <c r="I24" s="55">
        <f t="shared" si="5"/>
        <v>488.86999999999995</v>
      </c>
      <c r="J24" s="54">
        <f t="shared" si="6"/>
        <v>86.42999999999999</v>
      </c>
      <c r="K24" s="63">
        <f t="shared" si="7"/>
        <v>575.3</v>
      </c>
      <c r="L24" s="176"/>
    </row>
    <row r="25" spans="1:12" ht="29.25" customHeight="1">
      <c r="A25" s="44" t="s">
        <v>573</v>
      </c>
      <c r="B25" s="45" t="s">
        <v>583</v>
      </c>
      <c r="C25" s="49">
        <v>12351</v>
      </c>
      <c r="D25" s="89">
        <v>108</v>
      </c>
      <c r="E25" s="49">
        <v>13167</v>
      </c>
      <c r="F25" s="89" t="s">
        <v>257</v>
      </c>
      <c r="G25" s="50">
        <f t="shared" si="4"/>
        <v>816</v>
      </c>
      <c r="H25" s="50">
        <v>54</v>
      </c>
      <c r="I25" s="55">
        <f t="shared" si="5"/>
        <v>480.62399999999997</v>
      </c>
      <c r="J25" s="54">
        <f t="shared" si="6"/>
        <v>108.53999999999999</v>
      </c>
      <c r="K25" s="63">
        <f t="shared" si="7"/>
        <v>589.164</v>
      </c>
      <c r="L25" s="176"/>
    </row>
    <row r="26" spans="1:12" ht="29.25" customHeight="1">
      <c r="A26" s="44" t="s">
        <v>574</v>
      </c>
      <c r="B26" s="45" t="s">
        <v>584</v>
      </c>
      <c r="C26" s="49">
        <v>27572</v>
      </c>
      <c r="D26" s="89">
        <v>1446</v>
      </c>
      <c r="E26" s="49">
        <v>29251</v>
      </c>
      <c r="F26" s="89">
        <v>1487</v>
      </c>
      <c r="G26" s="50">
        <f t="shared" si="4"/>
        <v>1679</v>
      </c>
      <c r="H26" s="50">
        <f t="shared" si="4"/>
        <v>41</v>
      </c>
      <c r="I26" s="55">
        <f t="shared" si="5"/>
        <v>988.9309999999999</v>
      </c>
      <c r="J26" s="54">
        <f t="shared" si="6"/>
        <v>82.41</v>
      </c>
      <c r="K26" s="63">
        <f t="shared" si="7"/>
        <v>1071.341</v>
      </c>
      <c r="L26" s="176"/>
    </row>
    <row r="27" spans="1:12" ht="29.25" customHeight="1">
      <c r="A27" s="44" t="s">
        <v>575</v>
      </c>
      <c r="B27" s="45" t="s">
        <v>585</v>
      </c>
      <c r="C27" s="49">
        <v>23507</v>
      </c>
      <c r="D27" s="89" t="s">
        <v>1067</v>
      </c>
      <c r="E27" s="49">
        <v>25479</v>
      </c>
      <c r="F27" s="89" t="s">
        <v>1122</v>
      </c>
      <c r="G27" s="50">
        <f t="shared" si="4"/>
        <v>1972</v>
      </c>
      <c r="H27" s="50">
        <v>42</v>
      </c>
      <c r="I27" s="55">
        <f t="shared" si="5"/>
        <v>1161.508</v>
      </c>
      <c r="J27" s="54">
        <f t="shared" si="6"/>
        <v>84.41999999999999</v>
      </c>
      <c r="K27" s="63">
        <f t="shared" si="7"/>
        <v>1245.928</v>
      </c>
      <c r="L27" s="176"/>
    </row>
    <row r="28" spans="1:12" ht="29.25" customHeight="1">
      <c r="A28" s="44" t="s">
        <v>576</v>
      </c>
      <c r="B28" s="45" t="s">
        <v>586</v>
      </c>
      <c r="C28" s="49">
        <v>18261</v>
      </c>
      <c r="D28" s="89" t="s">
        <v>1068</v>
      </c>
      <c r="E28" s="49">
        <v>19360</v>
      </c>
      <c r="F28" s="89" t="s">
        <v>1123</v>
      </c>
      <c r="G28" s="50">
        <f t="shared" si="4"/>
        <v>1099</v>
      </c>
      <c r="H28" s="50">
        <v>49</v>
      </c>
      <c r="I28" s="55">
        <f t="shared" si="5"/>
        <v>647.3109999999999</v>
      </c>
      <c r="J28" s="54">
        <f t="shared" si="6"/>
        <v>98.49</v>
      </c>
      <c r="K28" s="63">
        <f t="shared" si="7"/>
        <v>745.8009999999999</v>
      </c>
      <c r="L28" s="176"/>
    </row>
    <row r="29" spans="1:12" ht="29.25" customHeight="1">
      <c r="A29" s="44" t="s">
        <v>577</v>
      </c>
      <c r="B29" s="45" t="s">
        <v>587</v>
      </c>
      <c r="C29" s="49">
        <v>34659</v>
      </c>
      <c r="D29" s="89" t="s">
        <v>1069</v>
      </c>
      <c r="E29" s="49">
        <v>36275</v>
      </c>
      <c r="F29" s="89" t="s">
        <v>1124</v>
      </c>
      <c r="G29" s="50">
        <f t="shared" si="4"/>
        <v>1616</v>
      </c>
      <c r="H29" s="50">
        <v>37</v>
      </c>
      <c r="I29" s="55">
        <f t="shared" si="5"/>
        <v>951.824</v>
      </c>
      <c r="J29" s="54">
        <f t="shared" si="6"/>
        <v>74.36999999999999</v>
      </c>
      <c r="K29" s="63">
        <f t="shared" si="7"/>
        <v>1026.194</v>
      </c>
      <c r="L29" s="176"/>
    </row>
    <row r="30" spans="1:12" ht="29.25" customHeight="1">
      <c r="A30" s="177" t="s">
        <v>252</v>
      </c>
      <c r="B30" s="177"/>
      <c r="C30" s="70"/>
      <c r="D30" s="92"/>
      <c r="E30" s="69"/>
      <c r="F30" s="69"/>
      <c r="G30" s="51"/>
      <c r="H30" s="44"/>
      <c r="I30" s="64">
        <f>SUM(I20:I29)</f>
        <v>7351.308999999998</v>
      </c>
      <c r="J30" s="64">
        <f>SUM(J20:J29)</f>
        <v>878.3699999999999</v>
      </c>
      <c r="K30" s="64">
        <f>SUM(K20:K29)</f>
        <v>8229.678999999998</v>
      </c>
      <c r="L30" s="176"/>
    </row>
    <row r="31" spans="1:12" ht="25.5">
      <c r="A31" s="148" t="s">
        <v>775</v>
      </c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</row>
    <row r="32" spans="1:12" ht="24" customHeight="1">
      <c r="A32" s="150" t="s">
        <v>239</v>
      </c>
      <c r="B32" s="150"/>
      <c r="C32" s="179" t="s">
        <v>1108</v>
      </c>
      <c r="D32" s="180"/>
      <c r="E32" s="180"/>
      <c r="F32" s="180"/>
      <c r="G32" s="180"/>
      <c r="H32" s="180"/>
      <c r="J32" s="151"/>
      <c r="K32" s="151"/>
      <c r="L32" s="151"/>
    </row>
    <row r="33" spans="1:12" ht="29.25" customHeight="1">
      <c r="A33" s="172" t="s">
        <v>241</v>
      </c>
      <c r="B33" s="170" t="s">
        <v>242</v>
      </c>
      <c r="C33" s="172" t="s">
        <v>1117</v>
      </c>
      <c r="D33" s="172"/>
      <c r="E33" s="172" t="s">
        <v>1107</v>
      </c>
      <c r="F33" s="172"/>
      <c r="G33" s="178" t="s">
        <v>245</v>
      </c>
      <c r="H33" s="178"/>
      <c r="I33" s="171" t="s">
        <v>246</v>
      </c>
      <c r="J33" s="171"/>
      <c r="K33" s="171"/>
      <c r="L33" s="170" t="s">
        <v>247</v>
      </c>
    </row>
    <row r="34" spans="1:12" ht="29.25" customHeight="1">
      <c r="A34" s="172"/>
      <c r="B34" s="170"/>
      <c r="C34" s="72" t="s">
        <v>794</v>
      </c>
      <c r="D34" s="93" t="s">
        <v>795</v>
      </c>
      <c r="E34" s="14" t="s">
        <v>794</v>
      </c>
      <c r="F34" s="14" t="s">
        <v>795</v>
      </c>
      <c r="G34" s="48" t="s">
        <v>248</v>
      </c>
      <c r="H34" s="13" t="s">
        <v>249</v>
      </c>
      <c r="I34" s="62" t="s">
        <v>250</v>
      </c>
      <c r="J34" s="62" t="s">
        <v>251</v>
      </c>
      <c r="K34" s="62" t="s">
        <v>252</v>
      </c>
      <c r="L34" s="170"/>
    </row>
    <row r="35" spans="1:12" ht="29.25" customHeight="1">
      <c r="A35" s="46" t="s">
        <v>818</v>
      </c>
      <c r="B35" s="45" t="s">
        <v>588</v>
      </c>
      <c r="C35" s="49">
        <v>8346</v>
      </c>
      <c r="D35" s="89">
        <v>36</v>
      </c>
      <c r="E35" s="49">
        <v>9031</v>
      </c>
      <c r="F35" s="89" t="s">
        <v>258</v>
      </c>
      <c r="G35" s="50">
        <f>E35-C35</f>
        <v>685</v>
      </c>
      <c r="H35" s="50">
        <v>36</v>
      </c>
      <c r="I35" s="55">
        <f>G35*0.589</f>
        <v>403.465</v>
      </c>
      <c r="J35" s="54">
        <f>H35*2.01</f>
        <v>72.35999999999999</v>
      </c>
      <c r="K35" s="63">
        <f>I35+J35</f>
        <v>475.82499999999993</v>
      </c>
      <c r="L35" s="176" t="s">
        <v>1169</v>
      </c>
    </row>
    <row r="36" spans="1:12" ht="29.25" customHeight="1">
      <c r="A36" s="46" t="s">
        <v>175</v>
      </c>
      <c r="B36" s="45" t="s">
        <v>589</v>
      </c>
      <c r="C36" s="49">
        <v>16155</v>
      </c>
      <c r="D36" s="89">
        <v>2269</v>
      </c>
      <c r="E36" s="49">
        <v>17611</v>
      </c>
      <c r="F36" s="89">
        <v>2302</v>
      </c>
      <c r="G36" s="50">
        <f aca="true" t="shared" si="8" ref="G36:H44">E36-C36</f>
        <v>1456</v>
      </c>
      <c r="H36" s="50">
        <f t="shared" si="8"/>
        <v>33</v>
      </c>
      <c r="I36" s="55">
        <f aca="true" t="shared" si="9" ref="I36:I44">G36*0.589</f>
        <v>857.584</v>
      </c>
      <c r="J36" s="54">
        <f aca="true" t="shared" si="10" ref="J36:J44">H36*2.01</f>
        <v>66.33</v>
      </c>
      <c r="K36" s="63">
        <f aca="true" t="shared" si="11" ref="K36:K44">I36+J36</f>
        <v>923.914</v>
      </c>
      <c r="L36" s="176"/>
    </row>
    <row r="37" spans="1:12" ht="29.25" customHeight="1">
      <c r="A37" s="46" t="s">
        <v>819</v>
      </c>
      <c r="B37" s="45" t="s">
        <v>590</v>
      </c>
      <c r="C37" s="49">
        <v>37077</v>
      </c>
      <c r="D37" s="89">
        <v>72</v>
      </c>
      <c r="E37" s="49">
        <v>37459</v>
      </c>
      <c r="F37" s="89" t="s">
        <v>780</v>
      </c>
      <c r="G37" s="50">
        <f t="shared" si="8"/>
        <v>382</v>
      </c>
      <c r="H37" s="50">
        <v>36</v>
      </c>
      <c r="I37" s="55">
        <f t="shared" si="9"/>
        <v>224.998</v>
      </c>
      <c r="J37" s="54">
        <f t="shared" si="10"/>
        <v>72.35999999999999</v>
      </c>
      <c r="K37" s="63">
        <f t="shared" si="11"/>
        <v>297.35799999999995</v>
      </c>
      <c r="L37" s="176"/>
    </row>
    <row r="38" spans="1:12" ht="29.25" customHeight="1">
      <c r="A38" s="46" t="s">
        <v>820</v>
      </c>
      <c r="B38" s="45" t="s">
        <v>591</v>
      </c>
      <c r="C38" s="49">
        <v>25024</v>
      </c>
      <c r="D38" s="89">
        <v>1238</v>
      </c>
      <c r="E38" s="49">
        <v>25263</v>
      </c>
      <c r="F38" s="89">
        <v>1274</v>
      </c>
      <c r="G38" s="50">
        <f t="shared" si="8"/>
        <v>239</v>
      </c>
      <c r="H38" s="50">
        <f t="shared" si="8"/>
        <v>36</v>
      </c>
      <c r="I38" s="55">
        <f t="shared" si="9"/>
        <v>140.771</v>
      </c>
      <c r="J38" s="54">
        <f t="shared" si="10"/>
        <v>72.35999999999999</v>
      </c>
      <c r="K38" s="63">
        <f t="shared" si="11"/>
        <v>213.13099999999997</v>
      </c>
      <c r="L38" s="176"/>
    </row>
    <row r="39" spans="1:12" ht="29.25" customHeight="1">
      <c r="A39" s="46" t="s">
        <v>821</v>
      </c>
      <c r="B39" s="45" t="s">
        <v>592</v>
      </c>
      <c r="C39" s="49">
        <v>29843</v>
      </c>
      <c r="D39" s="91">
        <v>72</v>
      </c>
      <c r="E39" s="49">
        <v>30542</v>
      </c>
      <c r="F39" s="89" t="s">
        <v>1125</v>
      </c>
      <c r="G39" s="50">
        <f t="shared" si="8"/>
        <v>699</v>
      </c>
      <c r="H39" s="50">
        <v>36</v>
      </c>
      <c r="I39" s="55">
        <f t="shared" si="9"/>
        <v>411.71099999999996</v>
      </c>
      <c r="J39" s="54">
        <f t="shared" si="10"/>
        <v>72.35999999999999</v>
      </c>
      <c r="K39" s="63">
        <f t="shared" si="11"/>
        <v>484.0709999999999</v>
      </c>
      <c r="L39" s="176"/>
    </row>
    <row r="40" spans="1:12" ht="29.25" customHeight="1">
      <c r="A40" s="46" t="s">
        <v>822</v>
      </c>
      <c r="B40" s="45" t="s">
        <v>593</v>
      </c>
      <c r="C40" s="49">
        <v>10756</v>
      </c>
      <c r="D40" s="89">
        <v>778</v>
      </c>
      <c r="E40" s="49">
        <v>10784</v>
      </c>
      <c r="F40" s="89">
        <v>805</v>
      </c>
      <c r="G40" s="50">
        <f t="shared" si="8"/>
        <v>28</v>
      </c>
      <c r="H40" s="50">
        <f t="shared" si="8"/>
        <v>27</v>
      </c>
      <c r="I40" s="55">
        <f t="shared" si="9"/>
        <v>16.491999999999997</v>
      </c>
      <c r="J40" s="54">
        <f t="shared" si="10"/>
        <v>54.269999999999996</v>
      </c>
      <c r="K40" s="63">
        <f t="shared" si="11"/>
        <v>70.762</v>
      </c>
      <c r="L40" s="176"/>
    </row>
    <row r="41" spans="1:12" ht="29.25" customHeight="1">
      <c r="A41" s="46" t="s">
        <v>823</v>
      </c>
      <c r="B41" s="45" t="s">
        <v>594</v>
      </c>
      <c r="C41" s="49">
        <v>22621</v>
      </c>
      <c r="D41" s="89">
        <v>1622</v>
      </c>
      <c r="E41" s="49">
        <v>24508</v>
      </c>
      <c r="F41" s="89">
        <v>1652</v>
      </c>
      <c r="G41" s="50">
        <f t="shared" si="8"/>
        <v>1887</v>
      </c>
      <c r="H41" s="50">
        <f t="shared" si="8"/>
        <v>30</v>
      </c>
      <c r="I41" s="55">
        <f t="shared" si="9"/>
        <v>1111.443</v>
      </c>
      <c r="J41" s="54">
        <f t="shared" si="10"/>
        <v>60.3</v>
      </c>
      <c r="K41" s="63">
        <f t="shared" si="11"/>
        <v>1171.743</v>
      </c>
      <c r="L41" s="176"/>
    </row>
    <row r="42" spans="1:12" ht="29.25" customHeight="1">
      <c r="A42" s="46" t="s">
        <v>824</v>
      </c>
      <c r="B42" s="45" t="s">
        <v>595</v>
      </c>
      <c r="C42" s="49">
        <v>23177</v>
      </c>
      <c r="D42" s="89">
        <v>1385</v>
      </c>
      <c r="E42" s="49">
        <v>24707</v>
      </c>
      <c r="F42" s="89">
        <v>1410</v>
      </c>
      <c r="G42" s="50">
        <f t="shared" si="8"/>
        <v>1530</v>
      </c>
      <c r="H42" s="50">
        <f t="shared" si="8"/>
        <v>25</v>
      </c>
      <c r="I42" s="55">
        <f t="shared" si="9"/>
        <v>901.17</v>
      </c>
      <c r="J42" s="54">
        <f t="shared" si="10"/>
        <v>50.24999999999999</v>
      </c>
      <c r="K42" s="63">
        <f t="shared" si="11"/>
        <v>951.42</v>
      </c>
      <c r="L42" s="176"/>
    </row>
    <row r="43" spans="1:12" ht="29.25" customHeight="1">
      <c r="A43" s="46" t="s">
        <v>825</v>
      </c>
      <c r="B43" s="45" t="s">
        <v>596</v>
      </c>
      <c r="C43" s="49">
        <v>8910</v>
      </c>
      <c r="D43" s="89">
        <v>72</v>
      </c>
      <c r="E43" s="49">
        <v>10789</v>
      </c>
      <c r="F43" s="89" t="s">
        <v>780</v>
      </c>
      <c r="G43" s="50">
        <f t="shared" si="8"/>
        <v>1879</v>
      </c>
      <c r="H43" s="50">
        <v>36</v>
      </c>
      <c r="I43" s="55">
        <f t="shared" si="9"/>
        <v>1106.731</v>
      </c>
      <c r="J43" s="54">
        <f t="shared" si="10"/>
        <v>72.35999999999999</v>
      </c>
      <c r="K43" s="63">
        <f t="shared" si="11"/>
        <v>1179.091</v>
      </c>
      <c r="L43" s="176"/>
    </row>
    <row r="44" spans="1:12" ht="29.25" customHeight="1">
      <c r="A44" s="46" t="s">
        <v>826</v>
      </c>
      <c r="B44" s="45" t="s">
        <v>597</v>
      </c>
      <c r="C44" s="49">
        <v>18573</v>
      </c>
      <c r="D44" s="89">
        <v>36</v>
      </c>
      <c r="E44" s="49">
        <v>19966</v>
      </c>
      <c r="F44" s="89" t="s">
        <v>258</v>
      </c>
      <c r="G44" s="50">
        <f t="shared" si="8"/>
        <v>1393</v>
      </c>
      <c r="H44" s="50">
        <v>18</v>
      </c>
      <c r="I44" s="55">
        <f t="shared" si="9"/>
        <v>820.477</v>
      </c>
      <c r="J44" s="54">
        <f t="shared" si="10"/>
        <v>36.17999999999999</v>
      </c>
      <c r="K44" s="63">
        <f t="shared" si="11"/>
        <v>856.6569999999999</v>
      </c>
      <c r="L44" s="176"/>
    </row>
    <row r="45" spans="1:12" ht="29.25" customHeight="1">
      <c r="A45" s="177" t="s">
        <v>252</v>
      </c>
      <c r="B45" s="177"/>
      <c r="C45" s="70"/>
      <c r="D45" s="92"/>
      <c r="E45" s="69"/>
      <c r="F45" s="69"/>
      <c r="G45" s="51"/>
      <c r="H45" s="44"/>
      <c r="I45" s="64">
        <f>SUM(I35:I44)</f>
        <v>5994.842</v>
      </c>
      <c r="J45" s="64">
        <f>SUM(J35:J44)</f>
        <v>629.1299999999999</v>
      </c>
      <c r="K45" s="64">
        <f>SUM(K35:K44)</f>
        <v>6623.972000000001</v>
      </c>
      <c r="L45" s="176"/>
    </row>
    <row r="46" spans="1:12" ht="25.5">
      <c r="A46" s="148" t="s">
        <v>775</v>
      </c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50"/>
    </row>
    <row r="47" spans="1:12" ht="24" customHeight="1">
      <c r="A47" s="150" t="s">
        <v>239</v>
      </c>
      <c r="B47" s="150"/>
      <c r="C47" s="179" t="s">
        <v>1108</v>
      </c>
      <c r="D47" s="180"/>
      <c r="E47" s="180"/>
      <c r="F47" s="180"/>
      <c r="G47" s="180"/>
      <c r="H47" s="180"/>
      <c r="J47" s="151"/>
      <c r="K47" s="151"/>
      <c r="L47" s="151"/>
    </row>
    <row r="48" spans="1:12" ht="29.25" customHeight="1">
      <c r="A48" s="172" t="s">
        <v>241</v>
      </c>
      <c r="B48" s="170" t="s">
        <v>242</v>
      </c>
      <c r="C48" s="172" t="s">
        <v>1117</v>
      </c>
      <c r="D48" s="172"/>
      <c r="E48" s="172" t="s">
        <v>1107</v>
      </c>
      <c r="F48" s="172"/>
      <c r="G48" s="178" t="s">
        <v>245</v>
      </c>
      <c r="H48" s="178"/>
      <c r="I48" s="171" t="s">
        <v>246</v>
      </c>
      <c r="J48" s="171"/>
      <c r="K48" s="171"/>
      <c r="L48" s="170" t="s">
        <v>247</v>
      </c>
    </row>
    <row r="49" spans="1:12" ht="29.25" customHeight="1">
      <c r="A49" s="172"/>
      <c r="B49" s="170"/>
      <c r="C49" s="72" t="s">
        <v>794</v>
      </c>
      <c r="D49" s="93" t="s">
        <v>795</v>
      </c>
      <c r="E49" s="14" t="s">
        <v>794</v>
      </c>
      <c r="F49" s="14" t="s">
        <v>795</v>
      </c>
      <c r="G49" s="48" t="s">
        <v>248</v>
      </c>
      <c r="H49" s="13" t="s">
        <v>249</v>
      </c>
      <c r="I49" s="62" t="s">
        <v>250</v>
      </c>
      <c r="J49" s="62" t="s">
        <v>251</v>
      </c>
      <c r="K49" s="62" t="s">
        <v>252</v>
      </c>
      <c r="L49" s="170"/>
    </row>
    <row r="50" spans="1:12" ht="29.25" customHeight="1">
      <c r="A50" s="46" t="s">
        <v>827</v>
      </c>
      <c r="B50" s="45" t="s">
        <v>598</v>
      </c>
      <c r="C50" s="68">
        <v>23977</v>
      </c>
      <c r="D50" s="89" t="s">
        <v>1070</v>
      </c>
      <c r="E50" s="68">
        <v>25423</v>
      </c>
      <c r="F50" s="89" t="s">
        <v>1126</v>
      </c>
      <c r="G50" s="50">
        <f aca="true" t="shared" si="12" ref="G50:G59">E50-C50</f>
        <v>1446</v>
      </c>
      <c r="H50" s="50">
        <v>42</v>
      </c>
      <c r="I50" s="55">
        <f>G50*0.589</f>
        <v>851.694</v>
      </c>
      <c r="J50" s="54">
        <f>H50*2.01</f>
        <v>84.41999999999999</v>
      </c>
      <c r="K50" s="63">
        <f>I50+J50</f>
        <v>936.1139999999999</v>
      </c>
      <c r="L50" s="176" t="s">
        <v>1169</v>
      </c>
    </row>
    <row r="51" spans="1:12" ht="29.25" customHeight="1">
      <c r="A51" s="46" t="s">
        <v>81</v>
      </c>
      <c r="B51" s="45" t="s">
        <v>599</v>
      </c>
      <c r="C51" s="68">
        <v>28725</v>
      </c>
      <c r="D51" s="89">
        <v>36</v>
      </c>
      <c r="E51" s="68">
        <v>30051</v>
      </c>
      <c r="F51" s="89" t="s">
        <v>780</v>
      </c>
      <c r="G51" s="50">
        <f t="shared" si="12"/>
        <v>1326</v>
      </c>
      <c r="H51" s="50">
        <v>36</v>
      </c>
      <c r="I51" s="55">
        <f aca="true" t="shared" si="13" ref="I51:I59">G51*0.589</f>
        <v>781.014</v>
      </c>
      <c r="J51" s="54">
        <f aca="true" t="shared" si="14" ref="J51:J59">H51*2.01</f>
        <v>72.35999999999999</v>
      </c>
      <c r="K51" s="63">
        <f aca="true" t="shared" si="15" ref="K51:K59">I51+J51</f>
        <v>853.374</v>
      </c>
      <c r="L51" s="176"/>
    </row>
    <row r="52" spans="1:12" ht="29.25" customHeight="1">
      <c r="A52" s="46" t="s">
        <v>828</v>
      </c>
      <c r="B52" s="45" t="s">
        <v>600</v>
      </c>
      <c r="C52" s="68">
        <v>3776</v>
      </c>
      <c r="D52" s="89">
        <v>0</v>
      </c>
      <c r="E52" s="68">
        <v>3989</v>
      </c>
      <c r="F52" s="89" t="s">
        <v>1127</v>
      </c>
      <c r="G52" s="50">
        <f t="shared" si="12"/>
        <v>213</v>
      </c>
      <c r="H52" s="50">
        <v>5</v>
      </c>
      <c r="I52" s="55">
        <f t="shared" si="13"/>
        <v>125.457</v>
      </c>
      <c r="J52" s="54">
        <f t="shared" si="14"/>
        <v>10.049999999999999</v>
      </c>
      <c r="K52" s="63">
        <f t="shared" si="15"/>
        <v>135.507</v>
      </c>
      <c r="L52" s="176"/>
    </row>
    <row r="53" spans="1:12" ht="29.25" customHeight="1">
      <c r="A53" s="46" t="s">
        <v>829</v>
      </c>
      <c r="B53" s="45" t="s">
        <v>601</v>
      </c>
      <c r="C53" s="68">
        <v>14947</v>
      </c>
      <c r="D53" s="89">
        <v>0</v>
      </c>
      <c r="E53" s="68">
        <v>15777</v>
      </c>
      <c r="F53" s="89" t="s">
        <v>780</v>
      </c>
      <c r="G53" s="50">
        <f t="shared" si="12"/>
        <v>830</v>
      </c>
      <c r="H53" s="50">
        <v>36</v>
      </c>
      <c r="I53" s="55">
        <f t="shared" si="13"/>
        <v>488.86999999999995</v>
      </c>
      <c r="J53" s="54">
        <f t="shared" si="14"/>
        <v>72.35999999999999</v>
      </c>
      <c r="K53" s="63">
        <f t="shared" si="15"/>
        <v>561.2299999999999</v>
      </c>
      <c r="L53" s="176"/>
    </row>
    <row r="54" spans="1:12" ht="29.25" customHeight="1">
      <c r="A54" s="46" t="s">
        <v>830</v>
      </c>
      <c r="B54" s="45" t="s">
        <v>602</v>
      </c>
      <c r="C54" s="68">
        <v>22452</v>
      </c>
      <c r="D54" s="89">
        <v>36</v>
      </c>
      <c r="E54" s="68">
        <v>23315</v>
      </c>
      <c r="F54" s="89" t="s">
        <v>780</v>
      </c>
      <c r="G54" s="50">
        <f t="shared" si="12"/>
        <v>863</v>
      </c>
      <c r="H54" s="50">
        <v>36</v>
      </c>
      <c r="I54" s="55">
        <f t="shared" si="13"/>
        <v>508.30699999999996</v>
      </c>
      <c r="J54" s="54">
        <f t="shared" si="14"/>
        <v>72.35999999999999</v>
      </c>
      <c r="K54" s="63">
        <f t="shared" si="15"/>
        <v>580.6669999999999</v>
      </c>
      <c r="L54" s="176"/>
    </row>
    <row r="55" spans="1:12" ht="29.25" customHeight="1">
      <c r="A55" s="46" t="s">
        <v>831</v>
      </c>
      <c r="B55" s="45" t="s">
        <v>603</v>
      </c>
      <c r="C55" s="68">
        <v>39878</v>
      </c>
      <c r="D55" s="89">
        <v>36</v>
      </c>
      <c r="E55" s="68">
        <v>42776</v>
      </c>
      <c r="F55" s="89" t="s">
        <v>780</v>
      </c>
      <c r="G55" s="50">
        <f t="shared" si="12"/>
        <v>2898</v>
      </c>
      <c r="H55" s="50">
        <v>36</v>
      </c>
      <c r="I55" s="55">
        <f t="shared" si="13"/>
        <v>1706.9219999999998</v>
      </c>
      <c r="J55" s="54">
        <f t="shared" si="14"/>
        <v>72.35999999999999</v>
      </c>
      <c r="K55" s="63">
        <f t="shared" si="15"/>
        <v>1779.2819999999997</v>
      </c>
      <c r="L55" s="176"/>
    </row>
    <row r="56" spans="1:12" ht="29.25" customHeight="1">
      <c r="A56" s="46" t="s">
        <v>832</v>
      </c>
      <c r="B56" s="45" t="s">
        <v>604</v>
      </c>
      <c r="C56" s="68">
        <v>6752</v>
      </c>
      <c r="D56" s="89">
        <v>0</v>
      </c>
      <c r="E56" s="68">
        <v>6811</v>
      </c>
      <c r="F56" s="89" t="s">
        <v>1127</v>
      </c>
      <c r="G56" s="50">
        <f t="shared" si="12"/>
        <v>59</v>
      </c>
      <c r="H56" s="50">
        <v>5</v>
      </c>
      <c r="I56" s="55">
        <f t="shared" si="13"/>
        <v>34.751</v>
      </c>
      <c r="J56" s="54">
        <f t="shared" si="14"/>
        <v>10.049999999999999</v>
      </c>
      <c r="K56" s="63">
        <f t="shared" si="15"/>
        <v>44.800999999999995</v>
      </c>
      <c r="L56" s="176"/>
    </row>
    <row r="57" spans="1:12" ht="29.25" customHeight="1">
      <c r="A57" s="46" t="s">
        <v>833</v>
      </c>
      <c r="B57" s="45" t="s">
        <v>1380</v>
      </c>
      <c r="C57" s="68">
        <v>16249</v>
      </c>
      <c r="D57" s="89">
        <v>36</v>
      </c>
      <c r="E57" s="68">
        <v>16921</v>
      </c>
      <c r="F57" s="89" t="s">
        <v>780</v>
      </c>
      <c r="G57" s="50">
        <f t="shared" si="12"/>
        <v>672</v>
      </c>
      <c r="H57" s="50">
        <v>36</v>
      </c>
      <c r="I57" s="55">
        <f t="shared" si="13"/>
        <v>395.808</v>
      </c>
      <c r="J57" s="54">
        <f t="shared" si="14"/>
        <v>72.35999999999999</v>
      </c>
      <c r="K57" s="63">
        <f t="shared" si="15"/>
        <v>468.168</v>
      </c>
      <c r="L57" s="176"/>
    </row>
    <row r="58" spans="1:12" ht="29.25" customHeight="1">
      <c r="A58" s="46" t="s">
        <v>834</v>
      </c>
      <c r="B58" s="45" t="s">
        <v>605</v>
      </c>
      <c r="C58" s="68">
        <v>21244</v>
      </c>
      <c r="D58" s="89">
        <v>36</v>
      </c>
      <c r="E58" s="68">
        <v>21435</v>
      </c>
      <c r="F58" s="89" t="s">
        <v>970</v>
      </c>
      <c r="G58" s="50">
        <f t="shared" si="12"/>
        <v>191</v>
      </c>
      <c r="H58" s="50">
        <v>36</v>
      </c>
      <c r="I58" s="55">
        <f t="shared" si="13"/>
        <v>112.499</v>
      </c>
      <c r="J58" s="54">
        <f t="shared" si="14"/>
        <v>72.35999999999999</v>
      </c>
      <c r="K58" s="63">
        <f t="shared" si="15"/>
        <v>184.85899999999998</v>
      </c>
      <c r="L58" s="176"/>
    </row>
    <row r="59" spans="1:12" ht="29.25" customHeight="1">
      <c r="A59" s="46" t="s">
        <v>835</v>
      </c>
      <c r="B59" s="45" t="s">
        <v>606</v>
      </c>
      <c r="C59" s="68">
        <v>22053</v>
      </c>
      <c r="D59" s="74">
        <v>36</v>
      </c>
      <c r="E59" s="68">
        <v>22822</v>
      </c>
      <c r="F59" s="89" t="s">
        <v>970</v>
      </c>
      <c r="G59" s="50">
        <f t="shared" si="12"/>
        <v>769</v>
      </c>
      <c r="H59" s="50">
        <v>36</v>
      </c>
      <c r="I59" s="55">
        <f t="shared" si="13"/>
        <v>452.941</v>
      </c>
      <c r="J59" s="54">
        <f t="shared" si="14"/>
        <v>72.35999999999999</v>
      </c>
      <c r="K59" s="63">
        <f t="shared" si="15"/>
        <v>525.3009999999999</v>
      </c>
      <c r="L59" s="176"/>
    </row>
    <row r="60" spans="1:12" ht="29.25" customHeight="1">
      <c r="A60" s="177" t="s">
        <v>252</v>
      </c>
      <c r="B60" s="177"/>
      <c r="C60" s="70"/>
      <c r="D60" s="92"/>
      <c r="E60" s="69"/>
      <c r="F60" s="69"/>
      <c r="G60" s="51"/>
      <c r="H60" s="44"/>
      <c r="I60" s="64">
        <f>SUM(I50:I59)</f>
        <v>5458.262999999999</v>
      </c>
      <c r="J60" s="64">
        <f>SUM(J50:J59)</f>
        <v>611.04</v>
      </c>
      <c r="K60" s="64">
        <f>SUM(K50:K59)</f>
        <v>6069.303</v>
      </c>
      <c r="L60" s="176"/>
    </row>
    <row r="61" spans="1:12" ht="25.5">
      <c r="A61" s="148" t="s">
        <v>775</v>
      </c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50"/>
    </row>
    <row r="62" spans="1:12" ht="24" customHeight="1">
      <c r="A62" s="150" t="s">
        <v>239</v>
      </c>
      <c r="B62" s="150"/>
      <c r="C62" s="179" t="s">
        <v>1108</v>
      </c>
      <c r="D62" s="180"/>
      <c r="E62" s="180"/>
      <c r="F62" s="180"/>
      <c r="G62" s="180"/>
      <c r="H62" s="180"/>
      <c r="J62" s="151"/>
      <c r="K62" s="151"/>
      <c r="L62" s="151"/>
    </row>
    <row r="63" spans="1:12" ht="29.25" customHeight="1">
      <c r="A63" s="172" t="s">
        <v>241</v>
      </c>
      <c r="B63" s="170" t="s">
        <v>242</v>
      </c>
      <c r="C63" s="172" t="s">
        <v>1117</v>
      </c>
      <c r="D63" s="172"/>
      <c r="E63" s="181" t="s">
        <v>1116</v>
      </c>
      <c r="F63" s="181"/>
      <c r="G63" s="178" t="s">
        <v>245</v>
      </c>
      <c r="H63" s="178"/>
      <c r="I63" s="171" t="s">
        <v>246</v>
      </c>
      <c r="J63" s="171"/>
      <c r="K63" s="171"/>
      <c r="L63" s="170" t="s">
        <v>247</v>
      </c>
    </row>
    <row r="64" spans="1:12" ht="29.25" customHeight="1">
      <c r="A64" s="172"/>
      <c r="B64" s="170"/>
      <c r="C64" s="72" t="s">
        <v>794</v>
      </c>
      <c r="D64" s="93" t="s">
        <v>795</v>
      </c>
      <c r="E64" s="14" t="s">
        <v>794</v>
      </c>
      <c r="F64" s="14" t="s">
        <v>795</v>
      </c>
      <c r="G64" s="48" t="s">
        <v>248</v>
      </c>
      <c r="H64" s="13" t="s">
        <v>249</v>
      </c>
      <c r="I64" s="62" t="s">
        <v>250</v>
      </c>
      <c r="J64" s="62" t="s">
        <v>251</v>
      </c>
      <c r="K64" s="62" t="s">
        <v>252</v>
      </c>
      <c r="L64" s="170"/>
    </row>
    <row r="65" spans="1:12" ht="29.25" customHeight="1">
      <c r="A65" s="46" t="s">
        <v>836</v>
      </c>
      <c r="B65" s="45" t="s">
        <v>607</v>
      </c>
      <c r="C65" s="68">
        <v>25629</v>
      </c>
      <c r="D65" s="89">
        <v>36</v>
      </c>
      <c r="E65" s="68">
        <v>27369</v>
      </c>
      <c r="F65" s="89" t="s">
        <v>970</v>
      </c>
      <c r="G65" s="50">
        <f>E65-C65</f>
        <v>1740</v>
      </c>
      <c r="H65" s="50">
        <v>36</v>
      </c>
      <c r="I65" s="55">
        <f>G65*0.589</f>
        <v>1024.86</v>
      </c>
      <c r="J65" s="54">
        <f>H65*2.01</f>
        <v>72.35999999999999</v>
      </c>
      <c r="K65" s="63">
        <f>I65+J65</f>
        <v>1097.2199999999998</v>
      </c>
      <c r="L65" s="176" t="s">
        <v>1169</v>
      </c>
    </row>
    <row r="66" spans="1:12" ht="29.25" customHeight="1">
      <c r="A66" s="46" t="s">
        <v>90</v>
      </c>
      <c r="B66" s="45" t="s">
        <v>1129</v>
      </c>
      <c r="C66" s="68">
        <v>20376</v>
      </c>
      <c r="D66" s="89">
        <v>36</v>
      </c>
      <c r="E66" s="68">
        <v>21132</v>
      </c>
      <c r="F66" s="89" t="s">
        <v>970</v>
      </c>
      <c r="G66" s="50">
        <f aca="true" t="shared" si="16" ref="G66:G74">E66-C66</f>
        <v>756</v>
      </c>
      <c r="H66" s="50">
        <v>36</v>
      </c>
      <c r="I66" s="55">
        <f aca="true" t="shared" si="17" ref="I66:I74">G66*0.589</f>
        <v>445.284</v>
      </c>
      <c r="J66" s="54">
        <f aca="true" t="shared" si="18" ref="J66:J74">H66*2.01</f>
        <v>72.35999999999999</v>
      </c>
      <c r="K66" s="63">
        <f aca="true" t="shared" si="19" ref="K66:K74">I66+J66</f>
        <v>517.644</v>
      </c>
      <c r="L66" s="176"/>
    </row>
    <row r="67" spans="1:12" ht="29.25" customHeight="1">
      <c r="A67" s="46" t="s">
        <v>837</v>
      </c>
      <c r="B67" s="45" t="s">
        <v>608</v>
      </c>
      <c r="C67" s="68">
        <v>28913</v>
      </c>
      <c r="D67" s="89">
        <v>36</v>
      </c>
      <c r="E67" s="68">
        <v>30154</v>
      </c>
      <c r="F67" s="89" t="s">
        <v>970</v>
      </c>
      <c r="G67" s="50">
        <f t="shared" si="16"/>
        <v>1241</v>
      </c>
      <c r="H67" s="50">
        <v>36</v>
      </c>
      <c r="I67" s="55">
        <f t="shared" si="17"/>
        <v>730.949</v>
      </c>
      <c r="J67" s="54">
        <f t="shared" si="18"/>
        <v>72.35999999999999</v>
      </c>
      <c r="K67" s="63">
        <f t="shared" si="19"/>
        <v>803.309</v>
      </c>
      <c r="L67" s="176"/>
    </row>
    <row r="68" spans="1:12" ht="29.25" customHeight="1">
      <c r="A68" s="46" t="s">
        <v>838</v>
      </c>
      <c r="B68" s="45" t="s">
        <v>609</v>
      </c>
      <c r="C68" s="68">
        <v>13214</v>
      </c>
      <c r="D68" s="89">
        <v>2232</v>
      </c>
      <c r="E68" s="68">
        <v>13692</v>
      </c>
      <c r="F68" s="89">
        <v>2249</v>
      </c>
      <c r="G68" s="50">
        <f t="shared" si="16"/>
        <v>478</v>
      </c>
      <c r="H68" s="50">
        <f aca="true" t="shared" si="20" ref="H68:H74">F68-D68</f>
        <v>17</v>
      </c>
      <c r="I68" s="55">
        <f t="shared" si="17"/>
        <v>281.542</v>
      </c>
      <c r="J68" s="54">
        <f t="shared" si="18"/>
        <v>34.169999999999995</v>
      </c>
      <c r="K68" s="63">
        <f t="shared" si="19"/>
        <v>315.712</v>
      </c>
      <c r="L68" s="176"/>
    </row>
    <row r="69" spans="1:12" ht="29.25" customHeight="1">
      <c r="A69" s="46" t="s">
        <v>839</v>
      </c>
      <c r="B69" s="45" t="s">
        <v>610</v>
      </c>
      <c r="C69" s="68">
        <v>10532</v>
      </c>
      <c r="D69" s="74">
        <v>0</v>
      </c>
      <c r="E69" s="68">
        <v>10532</v>
      </c>
      <c r="F69" s="74" t="s">
        <v>1128</v>
      </c>
      <c r="G69" s="50">
        <f t="shared" si="16"/>
        <v>0</v>
      </c>
      <c r="H69" s="50">
        <v>5</v>
      </c>
      <c r="I69" s="55">
        <f t="shared" si="17"/>
        <v>0</v>
      </c>
      <c r="J69" s="54">
        <f t="shared" si="18"/>
        <v>10.049999999999999</v>
      </c>
      <c r="K69" s="63">
        <f t="shared" si="19"/>
        <v>10.049999999999999</v>
      </c>
      <c r="L69" s="176"/>
    </row>
    <row r="70" spans="1:12" ht="29.25" customHeight="1">
      <c r="A70" s="46" t="s">
        <v>840</v>
      </c>
      <c r="B70" s="45" t="s">
        <v>611</v>
      </c>
      <c r="C70" s="68">
        <v>17125</v>
      </c>
      <c r="D70" s="89">
        <v>36</v>
      </c>
      <c r="E70" s="68">
        <v>19466</v>
      </c>
      <c r="F70" s="89" t="s">
        <v>970</v>
      </c>
      <c r="G70" s="50">
        <f t="shared" si="16"/>
        <v>2341</v>
      </c>
      <c r="H70" s="50">
        <v>36</v>
      </c>
      <c r="I70" s="55">
        <f t="shared" si="17"/>
        <v>1378.849</v>
      </c>
      <c r="J70" s="54">
        <f t="shared" si="18"/>
        <v>72.35999999999999</v>
      </c>
      <c r="K70" s="63">
        <f t="shared" si="19"/>
        <v>1451.2089999999998</v>
      </c>
      <c r="L70" s="176"/>
    </row>
    <row r="71" spans="1:12" ht="29.25" customHeight="1">
      <c r="A71" s="46" t="s">
        <v>841</v>
      </c>
      <c r="B71" s="45" t="s">
        <v>612</v>
      </c>
      <c r="C71" s="68">
        <v>11170</v>
      </c>
      <c r="D71" s="89">
        <v>2051</v>
      </c>
      <c r="E71" s="68">
        <v>11675</v>
      </c>
      <c r="F71" s="89">
        <v>2079</v>
      </c>
      <c r="G71" s="50">
        <f t="shared" si="16"/>
        <v>505</v>
      </c>
      <c r="H71" s="50">
        <f t="shared" si="20"/>
        <v>28</v>
      </c>
      <c r="I71" s="55">
        <f t="shared" si="17"/>
        <v>297.445</v>
      </c>
      <c r="J71" s="54">
        <f t="shared" si="18"/>
        <v>56.279999999999994</v>
      </c>
      <c r="K71" s="63">
        <f t="shared" si="19"/>
        <v>353.72499999999997</v>
      </c>
      <c r="L71" s="176"/>
    </row>
    <row r="72" spans="1:12" ht="29.25" customHeight="1">
      <c r="A72" s="46" t="s">
        <v>842</v>
      </c>
      <c r="B72" s="45" t="s">
        <v>613</v>
      </c>
      <c r="C72" s="68">
        <v>28635</v>
      </c>
      <c r="D72" s="89">
        <v>2065</v>
      </c>
      <c r="E72" s="68">
        <v>30623</v>
      </c>
      <c r="F72" s="89">
        <v>2101</v>
      </c>
      <c r="G72" s="50">
        <f t="shared" si="16"/>
        <v>1988</v>
      </c>
      <c r="H72" s="50">
        <f t="shared" si="20"/>
        <v>36</v>
      </c>
      <c r="I72" s="55">
        <f t="shared" si="17"/>
        <v>1170.932</v>
      </c>
      <c r="J72" s="54">
        <f t="shared" si="18"/>
        <v>72.35999999999999</v>
      </c>
      <c r="K72" s="63">
        <f t="shared" si="19"/>
        <v>1243.292</v>
      </c>
      <c r="L72" s="176"/>
    </row>
    <row r="73" spans="1:12" ht="29.25" customHeight="1">
      <c r="A73" s="46" t="s">
        <v>843</v>
      </c>
      <c r="B73" s="45" t="s">
        <v>603</v>
      </c>
      <c r="C73" s="68">
        <v>32892</v>
      </c>
      <c r="D73" s="89">
        <v>1426</v>
      </c>
      <c r="E73" s="68">
        <v>34614</v>
      </c>
      <c r="F73" s="89">
        <v>1466</v>
      </c>
      <c r="G73" s="50">
        <f t="shared" si="16"/>
        <v>1722</v>
      </c>
      <c r="H73" s="50">
        <f t="shared" si="20"/>
        <v>40</v>
      </c>
      <c r="I73" s="55">
        <f t="shared" si="17"/>
        <v>1014.2579999999999</v>
      </c>
      <c r="J73" s="54">
        <f t="shared" si="18"/>
        <v>80.39999999999999</v>
      </c>
      <c r="K73" s="63">
        <f t="shared" si="19"/>
        <v>1094.658</v>
      </c>
      <c r="L73" s="176"/>
    </row>
    <row r="74" spans="1:12" ht="29.25" customHeight="1">
      <c r="A74" s="46" t="s">
        <v>844</v>
      </c>
      <c r="B74" s="45" t="s">
        <v>614</v>
      </c>
      <c r="C74" s="68">
        <v>13148</v>
      </c>
      <c r="D74" s="74">
        <v>1342</v>
      </c>
      <c r="E74" s="68">
        <v>14058</v>
      </c>
      <c r="F74" s="74">
        <v>1376</v>
      </c>
      <c r="G74" s="50">
        <f t="shared" si="16"/>
        <v>910</v>
      </c>
      <c r="H74" s="50">
        <f t="shared" si="20"/>
        <v>34</v>
      </c>
      <c r="I74" s="55">
        <f t="shared" si="17"/>
        <v>535.99</v>
      </c>
      <c r="J74" s="54">
        <f t="shared" si="18"/>
        <v>68.33999999999999</v>
      </c>
      <c r="K74" s="63">
        <f t="shared" si="19"/>
        <v>604.33</v>
      </c>
      <c r="L74" s="176"/>
    </row>
    <row r="75" spans="1:12" ht="29.25" customHeight="1">
      <c r="A75" s="177" t="s">
        <v>252</v>
      </c>
      <c r="B75" s="177"/>
      <c r="C75" s="70"/>
      <c r="D75" s="92"/>
      <c r="E75" s="69"/>
      <c r="F75" s="69"/>
      <c r="G75" s="51"/>
      <c r="H75" s="44"/>
      <c r="I75" s="64">
        <f>SUM(I65:I74)</f>
        <v>6880.108999999999</v>
      </c>
      <c r="J75" s="64">
        <f>SUM(J65:J74)</f>
        <v>611.04</v>
      </c>
      <c r="K75" s="64">
        <f>SUM(K65:K74)</f>
        <v>7491.148999999999</v>
      </c>
      <c r="L75" s="176"/>
    </row>
    <row r="76" spans="1:12" ht="25.5">
      <c r="A76" s="148" t="s">
        <v>775</v>
      </c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50"/>
    </row>
    <row r="77" spans="1:12" ht="24" customHeight="1">
      <c r="A77" s="150" t="s">
        <v>239</v>
      </c>
      <c r="B77" s="150"/>
      <c r="C77" s="179" t="s">
        <v>1108</v>
      </c>
      <c r="D77" s="180"/>
      <c r="E77" s="180"/>
      <c r="F77" s="180"/>
      <c r="G77" s="180"/>
      <c r="H77" s="180"/>
      <c r="J77" s="151"/>
      <c r="K77" s="151"/>
      <c r="L77" s="151"/>
    </row>
    <row r="78" spans="1:12" ht="29.25" customHeight="1">
      <c r="A78" s="172" t="s">
        <v>241</v>
      </c>
      <c r="B78" s="170" t="s">
        <v>242</v>
      </c>
      <c r="C78" s="172" t="s">
        <v>1117</v>
      </c>
      <c r="D78" s="172"/>
      <c r="E78" s="181" t="s">
        <v>1116</v>
      </c>
      <c r="F78" s="181"/>
      <c r="G78" s="178" t="s">
        <v>245</v>
      </c>
      <c r="H78" s="178"/>
      <c r="I78" s="171" t="s">
        <v>246</v>
      </c>
      <c r="J78" s="171"/>
      <c r="K78" s="171"/>
      <c r="L78" s="170" t="s">
        <v>247</v>
      </c>
    </row>
    <row r="79" spans="1:12" ht="29.25" customHeight="1">
      <c r="A79" s="172"/>
      <c r="B79" s="170"/>
      <c r="C79" s="72" t="s">
        <v>794</v>
      </c>
      <c r="D79" s="93" t="s">
        <v>795</v>
      </c>
      <c r="E79" s="14" t="s">
        <v>794</v>
      </c>
      <c r="F79" s="14" t="s">
        <v>795</v>
      </c>
      <c r="G79" s="48" t="s">
        <v>248</v>
      </c>
      <c r="H79" s="13" t="s">
        <v>249</v>
      </c>
      <c r="I79" s="62" t="s">
        <v>250</v>
      </c>
      <c r="J79" s="62" t="s">
        <v>251</v>
      </c>
      <c r="K79" s="62" t="s">
        <v>252</v>
      </c>
      <c r="L79" s="170"/>
    </row>
    <row r="80" spans="1:12" ht="29.25" customHeight="1">
      <c r="A80" s="46" t="s">
        <v>845</v>
      </c>
      <c r="B80" s="45" t="s">
        <v>615</v>
      </c>
      <c r="C80" s="68">
        <v>11457</v>
      </c>
      <c r="D80" s="89">
        <v>5</v>
      </c>
      <c r="E80" s="68">
        <v>11486</v>
      </c>
      <c r="F80" s="89" t="s">
        <v>1128</v>
      </c>
      <c r="G80" s="50">
        <f>E80-C80</f>
        <v>29</v>
      </c>
      <c r="H80" s="50">
        <v>0</v>
      </c>
      <c r="I80" s="55">
        <f>G80*0.589</f>
        <v>17.081</v>
      </c>
      <c r="J80" s="54">
        <f>H80*2.01</f>
        <v>0</v>
      </c>
      <c r="K80" s="63">
        <f>I80+J80</f>
        <v>17.081</v>
      </c>
      <c r="L80" s="176" t="s">
        <v>1169</v>
      </c>
    </row>
    <row r="81" spans="1:12" ht="29.25" customHeight="1">
      <c r="A81" s="46" t="s">
        <v>215</v>
      </c>
      <c r="B81" s="45" t="s">
        <v>616</v>
      </c>
      <c r="C81" s="68">
        <v>17493</v>
      </c>
      <c r="D81" s="89">
        <v>1346</v>
      </c>
      <c r="E81" s="68">
        <v>18281</v>
      </c>
      <c r="F81" s="89">
        <v>1367</v>
      </c>
      <c r="G81" s="50">
        <f aca="true" t="shared" si="21" ref="G81:G89">E81-C81</f>
        <v>788</v>
      </c>
      <c r="H81" s="50">
        <f aca="true" t="shared" si="22" ref="H81:H89">F81-D81</f>
        <v>21</v>
      </c>
      <c r="I81" s="55">
        <f aca="true" t="shared" si="23" ref="I81:I89">G81*0.589</f>
        <v>464.13199999999995</v>
      </c>
      <c r="J81" s="54">
        <f aca="true" t="shared" si="24" ref="J81:J89">H81*2.01</f>
        <v>42.209999999999994</v>
      </c>
      <c r="K81" s="63">
        <f aca="true" t="shared" si="25" ref="K81:K89">I81+J81</f>
        <v>506.3419999999999</v>
      </c>
      <c r="L81" s="176"/>
    </row>
    <row r="82" spans="1:12" ht="29.25" customHeight="1">
      <c r="A82" s="46" t="s">
        <v>846</v>
      </c>
      <c r="B82" s="45" t="s">
        <v>617</v>
      </c>
      <c r="C82" s="68">
        <v>14890</v>
      </c>
      <c r="D82" s="89">
        <v>1211</v>
      </c>
      <c r="E82" s="68">
        <v>16079</v>
      </c>
      <c r="F82" s="89">
        <v>1238</v>
      </c>
      <c r="G82" s="50">
        <f t="shared" si="21"/>
        <v>1189</v>
      </c>
      <c r="H82" s="50">
        <f t="shared" si="22"/>
        <v>27</v>
      </c>
      <c r="I82" s="55">
        <f t="shared" si="23"/>
        <v>700.3209999999999</v>
      </c>
      <c r="J82" s="54">
        <f t="shared" si="24"/>
        <v>54.269999999999996</v>
      </c>
      <c r="K82" s="63">
        <f t="shared" si="25"/>
        <v>754.5909999999999</v>
      </c>
      <c r="L82" s="176"/>
    </row>
    <row r="83" spans="1:12" ht="29.25" customHeight="1">
      <c r="A83" s="46" t="s">
        <v>847</v>
      </c>
      <c r="B83" s="45" t="s">
        <v>618</v>
      </c>
      <c r="C83" s="68">
        <v>8355</v>
      </c>
      <c r="D83" s="89">
        <v>1339</v>
      </c>
      <c r="E83" s="68">
        <v>8646</v>
      </c>
      <c r="F83" s="89">
        <v>1373</v>
      </c>
      <c r="G83" s="50">
        <f t="shared" si="21"/>
        <v>291</v>
      </c>
      <c r="H83" s="50">
        <f t="shared" si="22"/>
        <v>34</v>
      </c>
      <c r="I83" s="55">
        <f t="shared" si="23"/>
        <v>171.399</v>
      </c>
      <c r="J83" s="54">
        <f t="shared" si="24"/>
        <v>68.33999999999999</v>
      </c>
      <c r="K83" s="63">
        <f t="shared" si="25"/>
        <v>239.73899999999998</v>
      </c>
      <c r="L83" s="176"/>
    </row>
    <row r="84" spans="1:12" ht="29.25" customHeight="1">
      <c r="A84" s="46" t="s">
        <v>848</v>
      </c>
      <c r="B84" s="45" t="s">
        <v>619</v>
      </c>
      <c r="C84" s="68">
        <v>10602</v>
      </c>
      <c r="D84" s="74">
        <v>0</v>
      </c>
      <c r="E84" s="68">
        <v>10611</v>
      </c>
      <c r="F84" s="74" t="s">
        <v>1128</v>
      </c>
      <c r="G84" s="50">
        <f t="shared" si="21"/>
        <v>9</v>
      </c>
      <c r="H84" s="50">
        <v>0</v>
      </c>
      <c r="I84" s="55">
        <f t="shared" si="23"/>
        <v>5.301</v>
      </c>
      <c r="J84" s="54">
        <f t="shared" si="24"/>
        <v>0</v>
      </c>
      <c r="K84" s="63">
        <f t="shared" si="25"/>
        <v>5.301</v>
      </c>
      <c r="L84" s="176"/>
    </row>
    <row r="85" spans="1:12" ht="29.25" customHeight="1">
      <c r="A85" s="46" t="s">
        <v>849</v>
      </c>
      <c r="B85" s="45" t="s">
        <v>620</v>
      </c>
      <c r="C85" s="68">
        <v>7253</v>
      </c>
      <c r="D85" s="89">
        <v>3845</v>
      </c>
      <c r="E85" s="68">
        <v>8509</v>
      </c>
      <c r="F85" s="89">
        <v>3886</v>
      </c>
      <c r="G85" s="50">
        <f t="shared" si="21"/>
        <v>1256</v>
      </c>
      <c r="H85" s="50">
        <f t="shared" si="22"/>
        <v>41</v>
      </c>
      <c r="I85" s="55">
        <f t="shared" si="23"/>
        <v>739.784</v>
      </c>
      <c r="J85" s="54">
        <f t="shared" si="24"/>
        <v>82.41</v>
      </c>
      <c r="K85" s="63">
        <f t="shared" si="25"/>
        <v>822.194</v>
      </c>
      <c r="L85" s="176"/>
    </row>
    <row r="86" spans="1:12" ht="29.25" customHeight="1">
      <c r="A86" s="46" t="s">
        <v>850</v>
      </c>
      <c r="B86" s="45" t="s">
        <v>621</v>
      </c>
      <c r="C86" s="68">
        <v>27209</v>
      </c>
      <c r="D86" s="89">
        <v>36</v>
      </c>
      <c r="E86" s="68">
        <v>28952</v>
      </c>
      <c r="F86" s="89" t="s">
        <v>1125</v>
      </c>
      <c r="G86" s="50">
        <f t="shared" si="21"/>
        <v>1743</v>
      </c>
      <c r="H86" s="50">
        <v>36</v>
      </c>
      <c r="I86" s="55">
        <f t="shared" si="23"/>
        <v>1026.627</v>
      </c>
      <c r="J86" s="54">
        <f t="shared" si="24"/>
        <v>72.35999999999999</v>
      </c>
      <c r="K86" s="63">
        <f t="shared" si="25"/>
        <v>1098.9869999999999</v>
      </c>
      <c r="L86" s="176"/>
    </row>
    <row r="87" spans="1:12" ht="29.25" customHeight="1">
      <c r="A87" s="46" t="s">
        <v>851</v>
      </c>
      <c r="B87" s="45" t="s">
        <v>622</v>
      </c>
      <c r="C87" s="68">
        <v>20258</v>
      </c>
      <c r="D87" s="89">
        <v>36</v>
      </c>
      <c r="E87" s="68">
        <v>21435</v>
      </c>
      <c r="F87" s="89" t="s">
        <v>1125</v>
      </c>
      <c r="G87" s="50">
        <f t="shared" si="21"/>
        <v>1177</v>
      </c>
      <c r="H87" s="50">
        <v>36</v>
      </c>
      <c r="I87" s="55">
        <f t="shared" si="23"/>
        <v>693.2529999999999</v>
      </c>
      <c r="J87" s="54">
        <f t="shared" si="24"/>
        <v>72.35999999999999</v>
      </c>
      <c r="K87" s="63">
        <f t="shared" si="25"/>
        <v>765.6129999999999</v>
      </c>
      <c r="L87" s="176"/>
    </row>
    <row r="88" spans="1:12" ht="29.25" customHeight="1">
      <c r="A88" s="46" t="s">
        <v>852</v>
      </c>
      <c r="B88" s="45" t="s">
        <v>623</v>
      </c>
      <c r="C88" s="68">
        <v>39330</v>
      </c>
      <c r="D88" s="89">
        <v>36</v>
      </c>
      <c r="E88" s="68">
        <v>41279</v>
      </c>
      <c r="F88" s="89" t="s">
        <v>1125</v>
      </c>
      <c r="G88" s="50">
        <f t="shared" si="21"/>
        <v>1949</v>
      </c>
      <c r="H88" s="50">
        <v>36</v>
      </c>
      <c r="I88" s="55">
        <f t="shared" si="23"/>
        <v>1147.961</v>
      </c>
      <c r="J88" s="54">
        <f t="shared" si="24"/>
        <v>72.35999999999999</v>
      </c>
      <c r="K88" s="63">
        <f t="shared" si="25"/>
        <v>1220.321</v>
      </c>
      <c r="L88" s="176"/>
    </row>
    <row r="89" spans="1:12" ht="29.25" customHeight="1">
      <c r="A89" s="46" t="s">
        <v>853</v>
      </c>
      <c r="B89" s="45" t="s">
        <v>624</v>
      </c>
      <c r="C89" s="68">
        <v>50669</v>
      </c>
      <c r="D89" s="74">
        <v>1668</v>
      </c>
      <c r="E89" s="68">
        <v>53004</v>
      </c>
      <c r="F89" s="74">
        <v>1708</v>
      </c>
      <c r="G89" s="50">
        <f t="shared" si="21"/>
        <v>2335</v>
      </c>
      <c r="H89" s="50">
        <f t="shared" si="22"/>
        <v>40</v>
      </c>
      <c r="I89" s="55">
        <f t="shared" si="23"/>
        <v>1375.3149999999998</v>
      </c>
      <c r="J89" s="54">
        <f t="shared" si="24"/>
        <v>80.39999999999999</v>
      </c>
      <c r="K89" s="63">
        <f t="shared" si="25"/>
        <v>1455.715</v>
      </c>
      <c r="L89" s="176"/>
    </row>
    <row r="90" spans="1:12" ht="29.25" customHeight="1">
      <c r="A90" s="177" t="s">
        <v>252</v>
      </c>
      <c r="B90" s="177"/>
      <c r="C90" s="70"/>
      <c r="D90" s="92"/>
      <c r="E90" s="69"/>
      <c r="F90" s="69"/>
      <c r="G90" s="51"/>
      <c r="H90" s="44"/>
      <c r="I90" s="64">
        <f>SUM(I80:I89)</f>
        <v>6341.174</v>
      </c>
      <c r="J90" s="64">
        <f>SUM(J80:J89)</f>
        <v>544.7099999999999</v>
      </c>
      <c r="K90" s="64">
        <f>SUM(K80:K89)</f>
        <v>6885.884</v>
      </c>
      <c r="L90" s="176"/>
    </row>
    <row r="91" spans="1:12" ht="25.5">
      <c r="A91" s="148" t="s">
        <v>775</v>
      </c>
      <c r="B91" s="149"/>
      <c r="C91" s="149"/>
      <c r="D91" s="149"/>
      <c r="E91" s="149"/>
      <c r="F91" s="149"/>
      <c r="G91" s="149"/>
      <c r="H91" s="149"/>
      <c r="I91" s="149"/>
      <c r="J91" s="149"/>
      <c r="K91" s="149"/>
      <c r="L91" s="150"/>
    </row>
    <row r="92" spans="1:12" ht="24" customHeight="1">
      <c r="A92" s="150" t="s">
        <v>239</v>
      </c>
      <c r="B92" s="150"/>
      <c r="C92" s="179" t="s">
        <v>1108</v>
      </c>
      <c r="D92" s="180"/>
      <c r="E92" s="180"/>
      <c r="F92" s="180"/>
      <c r="G92" s="180"/>
      <c r="H92" s="180"/>
      <c r="J92" s="151"/>
      <c r="K92" s="151"/>
      <c r="L92" s="151"/>
    </row>
    <row r="93" spans="1:12" ht="29.25" customHeight="1">
      <c r="A93" s="172" t="s">
        <v>241</v>
      </c>
      <c r="B93" s="170" t="s">
        <v>242</v>
      </c>
      <c r="C93" s="172" t="s">
        <v>1117</v>
      </c>
      <c r="D93" s="172"/>
      <c r="E93" s="181" t="s">
        <v>1116</v>
      </c>
      <c r="F93" s="181"/>
      <c r="G93" s="178" t="s">
        <v>245</v>
      </c>
      <c r="H93" s="178"/>
      <c r="I93" s="171" t="s">
        <v>246</v>
      </c>
      <c r="J93" s="171"/>
      <c r="K93" s="171"/>
      <c r="L93" s="170" t="s">
        <v>247</v>
      </c>
    </row>
    <row r="94" spans="1:12" ht="29.25" customHeight="1">
      <c r="A94" s="172"/>
      <c r="B94" s="170"/>
      <c r="C94" s="72" t="s">
        <v>794</v>
      </c>
      <c r="D94" s="93" t="s">
        <v>795</v>
      </c>
      <c r="E94" s="14" t="s">
        <v>794</v>
      </c>
      <c r="F94" s="14" t="s">
        <v>795</v>
      </c>
      <c r="G94" s="48" t="s">
        <v>248</v>
      </c>
      <c r="H94" s="13" t="s">
        <v>249</v>
      </c>
      <c r="I94" s="62" t="s">
        <v>250</v>
      </c>
      <c r="J94" s="62" t="s">
        <v>251</v>
      </c>
      <c r="K94" s="62" t="s">
        <v>252</v>
      </c>
      <c r="L94" s="170"/>
    </row>
    <row r="95" spans="1:12" ht="29.25" customHeight="1">
      <c r="A95" s="46" t="s">
        <v>854</v>
      </c>
      <c r="B95" s="45" t="s">
        <v>625</v>
      </c>
      <c r="C95" s="68">
        <v>18780</v>
      </c>
      <c r="D95" s="89">
        <v>18</v>
      </c>
      <c r="E95" s="68">
        <v>18888</v>
      </c>
      <c r="F95" s="89" t="s">
        <v>258</v>
      </c>
      <c r="G95" s="50">
        <f>E95-C95</f>
        <v>108</v>
      </c>
      <c r="H95" s="50">
        <v>18</v>
      </c>
      <c r="I95" s="55">
        <f>G95*0.589</f>
        <v>63.611999999999995</v>
      </c>
      <c r="J95" s="54">
        <f>H95*2.01</f>
        <v>36.17999999999999</v>
      </c>
      <c r="K95" s="63">
        <f>I95+J95</f>
        <v>99.79199999999999</v>
      </c>
      <c r="L95" s="176" t="s">
        <v>1169</v>
      </c>
    </row>
    <row r="96" spans="1:12" ht="29.25" customHeight="1">
      <c r="A96" s="46" t="s">
        <v>144</v>
      </c>
      <c r="B96" s="45" t="s">
        <v>768</v>
      </c>
      <c r="C96" s="68">
        <v>51887</v>
      </c>
      <c r="D96" s="89">
        <v>3816</v>
      </c>
      <c r="E96" s="68">
        <v>54765</v>
      </c>
      <c r="F96" s="89">
        <v>3847</v>
      </c>
      <c r="G96" s="50">
        <f aca="true" t="shared" si="26" ref="G96:H104">E96-C96</f>
        <v>2878</v>
      </c>
      <c r="H96" s="50">
        <f t="shared" si="26"/>
        <v>31</v>
      </c>
      <c r="I96" s="55">
        <f aca="true" t="shared" si="27" ref="I96:I104">G96*0.589</f>
        <v>1695.1419999999998</v>
      </c>
      <c r="J96" s="54">
        <f aca="true" t="shared" si="28" ref="J96:J104">H96*2.01</f>
        <v>62.309999999999995</v>
      </c>
      <c r="K96" s="63">
        <f aca="true" t="shared" si="29" ref="K96:K104">I96+J96</f>
        <v>1757.4519999999998</v>
      </c>
      <c r="L96" s="176"/>
    </row>
    <row r="97" spans="1:12" ht="29.25" customHeight="1">
      <c r="A97" s="46" t="s">
        <v>855</v>
      </c>
      <c r="B97" s="45" t="s">
        <v>626</v>
      </c>
      <c r="C97" s="68">
        <v>20973</v>
      </c>
      <c r="D97" s="89">
        <v>18</v>
      </c>
      <c r="E97" s="68">
        <v>22351</v>
      </c>
      <c r="F97" s="89" t="s">
        <v>258</v>
      </c>
      <c r="G97" s="50">
        <f t="shared" si="26"/>
        <v>1378</v>
      </c>
      <c r="H97" s="50">
        <v>18</v>
      </c>
      <c r="I97" s="55">
        <f t="shared" si="27"/>
        <v>811.6419999999999</v>
      </c>
      <c r="J97" s="54">
        <f t="shared" si="28"/>
        <v>36.17999999999999</v>
      </c>
      <c r="K97" s="63">
        <f t="shared" si="29"/>
        <v>847.8219999999999</v>
      </c>
      <c r="L97" s="176"/>
    </row>
    <row r="98" spans="1:12" ht="29.25" customHeight="1">
      <c r="A98" s="46" t="s">
        <v>856</v>
      </c>
      <c r="B98" s="45" t="s">
        <v>627</v>
      </c>
      <c r="C98" s="68">
        <v>24125</v>
      </c>
      <c r="D98" s="89">
        <v>36</v>
      </c>
      <c r="E98" s="68">
        <v>25037</v>
      </c>
      <c r="F98" s="89" t="s">
        <v>780</v>
      </c>
      <c r="G98" s="50">
        <f t="shared" si="26"/>
        <v>912</v>
      </c>
      <c r="H98" s="50">
        <v>36</v>
      </c>
      <c r="I98" s="55">
        <f t="shared" si="27"/>
        <v>537.168</v>
      </c>
      <c r="J98" s="54">
        <f t="shared" si="28"/>
        <v>72.35999999999999</v>
      </c>
      <c r="K98" s="63">
        <f t="shared" si="29"/>
        <v>609.528</v>
      </c>
      <c r="L98" s="176"/>
    </row>
    <row r="99" spans="1:12" ht="29.25" customHeight="1">
      <c r="A99" s="46" t="s">
        <v>857</v>
      </c>
      <c r="B99" s="45" t="s">
        <v>628</v>
      </c>
      <c r="C99" s="68">
        <v>35891</v>
      </c>
      <c r="D99" s="74">
        <v>2586</v>
      </c>
      <c r="E99" s="68">
        <v>36552</v>
      </c>
      <c r="F99" s="74">
        <v>2617</v>
      </c>
      <c r="G99" s="50">
        <f t="shared" si="26"/>
        <v>661</v>
      </c>
      <c r="H99" s="50">
        <f t="shared" si="26"/>
        <v>31</v>
      </c>
      <c r="I99" s="55">
        <f t="shared" si="27"/>
        <v>389.32899999999995</v>
      </c>
      <c r="J99" s="54">
        <f t="shared" si="28"/>
        <v>62.309999999999995</v>
      </c>
      <c r="K99" s="63">
        <f t="shared" si="29"/>
        <v>451.63899999999995</v>
      </c>
      <c r="L99" s="176"/>
    </row>
    <row r="100" spans="1:12" ht="29.25" customHeight="1">
      <c r="A100" s="46" t="s">
        <v>858</v>
      </c>
      <c r="B100" s="45" t="s">
        <v>629</v>
      </c>
      <c r="C100" s="68">
        <v>593</v>
      </c>
      <c r="D100" s="89">
        <v>20</v>
      </c>
      <c r="E100" s="68">
        <v>1120</v>
      </c>
      <c r="F100" s="89" t="s">
        <v>1128</v>
      </c>
      <c r="G100" s="50">
        <f t="shared" si="26"/>
        <v>527</v>
      </c>
      <c r="H100" s="50">
        <v>5</v>
      </c>
      <c r="I100" s="55">
        <f t="shared" si="27"/>
        <v>310.40299999999996</v>
      </c>
      <c r="J100" s="54">
        <f t="shared" si="28"/>
        <v>10.049999999999999</v>
      </c>
      <c r="K100" s="63">
        <f t="shared" si="29"/>
        <v>320.453</v>
      </c>
      <c r="L100" s="176"/>
    </row>
    <row r="101" spans="1:12" ht="29.25" customHeight="1">
      <c r="A101" s="46" t="s">
        <v>859</v>
      </c>
      <c r="B101" s="45" t="s">
        <v>630</v>
      </c>
      <c r="C101" s="68">
        <v>23681</v>
      </c>
      <c r="D101" s="89">
        <v>36</v>
      </c>
      <c r="E101" s="68">
        <v>24555</v>
      </c>
      <c r="F101" s="89" t="s">
        <v>780</v>
      </c>
      <c r="G101" s="50">
        <f t="shared" si="26"/>
        <v>874</v>
      </c>
      <c r="H101" s="50">
        <v>36</v>
      </c>
      <c r="I101" s="55">
        <f t="shared" si="27"/>
        <v>514.786</v>
      </c>
      <c r="J101" s="54">
        <f t="shared" si="28"/>
        <v>72.35999999999999</v>
      </c>
      <c r="K101" s="63">
        <f t="shared" si="29"/>
        <v>587.146</v>
      </c>
      <c r="L101" s="176"/>
    </row>
    <row r="102" spans="1:12" ht="29.25" customHeight="1">
      <c r="A102" s="46" t="s">
        <v>860</v>
      </c>
      <c r="B102" s="45" t="s">
        <v>631</v>
      </c>
      <c r="C102" s="68">
        <v>29267</v>
      </c>
      <c r="D102" s="89">
        <v>2003</v>
      </c>
      <c r="E102" s="68">
        <v>30468</v>
      </c>
      <c r="F102" s="89">
        <v>2036</v>
      </c>
      <c r="G102" s="50">
        <f t="shared" si="26"/>
        <v>1201</v>
      </c>
      <c r="H102" s="50">
        <f t="shared" si="26"/>
        <v>33</v>
      </c>
      <c r="I102" s="55">
        <f t="shared" si="27"/>
        <v>707.389</v>
      </c>
      <c r="J102" s="54">
        <f t="shared" si="28"/>
        <v>66.33</v>
      </c>
      <c r="K102" s="63">
        <f t="shared" si="29"/>
        <v>773.719</v>
      </c>
      <c r="L102" s="176"/>
    </row>
    <row r="103" spans="1:12" ht="29.25" customHeight="1">
      <c r="A103" s="46" t="s">
        <v>861</v>
      </c>
      <c r="B103" s="45" t="s">
        <v>632</v>
      </c>
      <c r="C103" s="68">
        <v>25734</v>
      </c>
      <c r="D103" s="89">
        <v>36</v>
      </c>
      <c r="E103" s="68">
        <v>26888</v>
      </c>
      <c r="F103" s="89" t="s">
        <v>780</v>
      </c>
      <c r="G103" s="50">
        <f t="shared" si="26"/>
        <v>1154</v>
      </c>
      <c r="H103" s="50">
        <v>36</v>
      </c>
      <c r="I103" s="55">
        <f t="shared" si="27"/>
        <v>679.706</v>
      </c>
      <c r="J103" s="54">
        <f t="shared" si="28"/>
        <v>72.35999999999999</v>
      </c>
      <c r="K103" s="63">
        <f t="shared" si="29"/>
        <v>752.066</v>
      </c>
      <c r="L103" s="176"/>
    </row>
    <row r="104" spans="1:12" ht="29.25" customHeight="1">
      <c r="A104" s="46" t="s">
        <v>862</v>
      </c>
      <c r="B104" s="45" t="s">
        <v>863</v>
      </c>
      <c r="C104" s="68">
        <v>6804</v>
      </c>
      <c r="D104" s="74">
        <v>36</v>
      </c>
      <c r="E104" s="68">
        <v>8566</v>
      </c>
      <c r="F104" s="89" t="s">
        <v>780</v>
      </c>
      <c r="G104" s="50">
        <f t="shared" si="26"/>
        <v>1762</v>
      </c>
      <c r="H104" s="50">
        <v>36</v>
      </c>
      <c r="I104" s="55">
        <f t="shared" si="27"/>
        <v>1037.818</v>
      </c>
      <c r="J104" s="54">
        <f t="shared" si="28"/>
        <v>72.35999999999999</v>
      </c>
      <c r="K104" s="63">
        <f t="shared" si="29"/>
        <v>1110.1779999999999</v>
      </c>
      <c r="L104" s="176"/>
    </row>
    <row r="105" spans="1:12" ht="29.25" customHeight="1">
      <c r="A105" s="177" t="s">
        <v>252</v>
      </c>
      <c r="B105" s="177"/>
      <c r="C105" s="70"/>
      <c r="D105" s="92"/>
      <c r="E105" s="69"/>
      <c r="F105" s="69"/>
      <c r="G105" s="51"/>
      <c r="H105" s="44"/>
      <c r="I105" s="64">
        <f>SUM(I95:I104)</f>
        <v>6746.995</v>
      </c>
      <c r="J105" s="64">
        <f>SUM(J95:J104)</f>
        <v>562.7999999999998</v>
      </c>
      <c r="K105" s="64">
        <f>SUM(K95:K104)</f>
        <v>7309.795</v>
      </c>
      <c r="L105" s="176"/>
    </row>
    <row r="106" spans="1:12" ht="25.5">
      <c r="A106" s="148" t="s">
        <v>775</v>
      </c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50"/>
    </row>
    <row r="107" spans="1:12" ht="24" customHeight="1">
      <c r="A107" s="150" t="s">
        <v>239</v>
      </c>
      <c r="B107" s="150"/>
      <c r="C107" s="179" t="s">
        <v>1108</v>
      </c>
      <c r="D107" s="180"/>
      <c r="E107" s="180"/>
      <c r="F107" s="180"/>
      <c r="G107" s="180"/>
      <c r="H107" s="180"/>
      <c r="J107" s="151"/>
      <c r="K107" s="151"/>
      <c r="L107" s="151"/>
    </row>
    <row r="108" spans="1:12" ht="29.25" customHeight="1">
      <c r="A108" s="172" t="s">
        <v>241</v>
      </c>
      <c r="B108" s="170" t="s">
        <v>242</v>
      </c>
      <c r="C108" s="172" t="s">
        <v>1117</v>
      </c>
      <c r="D108" s="172"/>
      <c r="E108" s="181" t="s">
        <v>1116</v>
      </c>
      <c r="F108" s="181"/>
      <c r="G108" s="178" t="s">
        <v>245</v>
      </c>
      <c r="H108" s="178"/>
      <c r="I108" s="171" t="s">
        <v>246</v>
      </c>
      <c r="J108" s="171"/>
      <c r="K108" s="171"/>
      <c r="L108" s="170" t="s">
        <v>247</v>
      </c>
    </row>
    <row r="109" spans="1:12" ht="29.25" customHeight="1">
      <c r="A109" s="172"/>
      <c r="B109" s="170"/>
      <c r="C109" s="72" t="s">
        <v>794</v>
      </c>
      <c r="D109" s="93" t="s">
        <v>795</v>
      </c>
      <c r="E109" s="14" t="s">
        <v>794</v>
      </c>
      <c r="F109" s="14" t="s">
        <v>795</v>
      </c>
      <c r="G109" s="48" t="s">
        <v>248</v>
      </c>
      <c r="H109" s="13" t="s">
        <v>249</v>
      </c>
      <c r="I109" s="62" t="s">
        <v>250</v>
      </c>
      <c r="J109" s="62" t="s">
        <v>251</v>
      </c>
      <c r="K109" s="62" t="s">
        <v>252</v>
      </c>
      <c r="L109" s="170"/>
    </row>
    <row r="110" spans="1:12" ht="29.25" customHeight="1">
      <c r="A110" s="46" t="s">
        <v>864</v>
      </c>
      <c r="B110" s="45" t="s">
        <v>633</v>
      </c>
      <c r="C110" s="68">
        <v>42614</v>
      </c>
      <c r="D110" s="89">
        <v>36</v>
      </c>
      <c r="E110" s="68">
        <v>44282</v>
      </c>
      <c r="F110" s="89" t="s">
        <v>780</v>
      </c>
      <c r="G110" s="50">
        <f>E110-C110</f>
        <v>1668</v>
      </c>
      <c r="H110" s="50">
        <v>36</v>
      </c>
      <c r="I110" s="55">
        <f>G110*0.589</f>
        <v>982.452</v>
      </c>
      <c r="J110" s="54">
        <f>H110*2.01</f>
        <v>72.35999999999999</v>
      </c>
      <c r="K110" s="63">
        <f>I110+J110</f>
        <v>1054.812</v>
      </c>
      <c r="L110" s="176" t="s">
        <v>1169</v>
      </c>
    </row>
    <row r="111" spans="1:12" ht="29.25" customHeight="1">
      <c r="A111" s="46" t="s">
        <v>155</v>
      </c>
      <c r="B111" s="45" t="s">
        <v>634</v>
      </c>
      <c r="C111" s="68">
        <v>13767</v>
      </c>
      <c r="D111" s="89">
        <v>1483</v>
      </c>
      <c r="E111" s="68">
        <v>14304</v>
      </c>
      <c r="F111" s="89">
        <v>1516</v>
      </c>
      <c r="G111" s="50">
        <f aca="true" t="shared" si="30" ref="G111:H119">E111-C111</f>
        <v>537</v>
      </c>
      <c r="H111" s="50">
        <f t="shared" si="30"/>
        <v>33</v>
      </c>
      <c r="I111" s="55">
        <f aca="true" t="shared" si="31" ref="I111:I119">G111*0.589</f>
        <v>316.293</v>
      </c>
      <c r="J111" s="54">
        <f aca="true" t="shared" si="32" ref="J111:J119">H111*2.01</f>
        <v>66.33</v>
      </c>
      <c r="K111" s="63">
        <f aca="true" t="shared" si="33" ref="K111:K119">I111+J111</f>
        <v>382.623</v>
      </c>
      <c r="L111" s="176"/>
    </row>
    <row r="112" spans="1:12" ht="29.25" customHeight="1">
      <c r="A112" s="46" t="s">
        <v>865</v>
      </c>
      <c r="B112" s="45" t="s">
        <v>1397</v>
      </c>
      <c r="C112" s="68">
        <v>34936</v>
      </c>
      <c r="D112" s="89">
        <v>36</v>
      </c>
      <c r="E112" s="68">
        <v>36798</v>
      </c>
      <c r="F112" s="89" t="s">
        <v>780</v>
      </c>
      <c r="G112" s="50">
        <f t="shared" si="30"/>
        <v>1862</v>
      </c>
      <c r="H112" s="50">
        <v>36</v>
      </c>
      <c r="I112" s="55">
        <f t="shared" si="31"/>
        <v>1096.7179999999998</v>
      </c>
      <c r="J112" s="54">
        <f t="shared" si="32"/>
        <v>72.35999999999999</v>
      </c>
      <c r="K112" s="63">
        <f t="shared" si="33"/>
        <v>1169.0779999999997</v>
      </c>
      <c r="L112" s="176"/>
    </row>
    <row r="113" spans="1:12" ht="29.25" customHeight="1">
      <c r="A113" s="46" t="s">
        <v>866</v>
      </c>
      <c r="B113" s="45" t="s">
        <v>635</v>
      </c>
      <c r="C113" s="68">
        <v>8713</v>
      </c>
      <c r="D113" s="89">
        <v>18</v>
      </c>
      <c r="E113" s="68">
        <v>9333</v>
      </c>
      <c r="F113" s="89" t="s">
        <v>258</v>
      </c>
      <c r="G113" s="50">
        <f t="shared" si="30"/>
        <v>620</v>
      </c>
      <c r="H113" s="50">
        <v>18</v>
      </c>
      <c r="I113" s="55">
        <f t="shared" si="31"/>
        <v>365.18</v>
      </c>
      <c r="J113" s="54">
        <f t="shared" si="32"/>
        <v>36.17999999999999</v>
      </c>
      <c r="K113" s="63">
        <f t="shared" si="33"/>
        <v>401.36</v>
      </c>
      <c r="L113" s="176"/>
    </row>
    <row r="114" spans="1:12" ht="29.25" customHeight="1">
      <c r="A114" s="46" t="s">
        <v>867</v>
      </c>
      <c r="B114" s="45" t="s">
        <v>636</v>
      </c>
      <c r="C114" s="68">
        <v>21204</v>
      </c>
      <c r="D114" s="74">
        <v>36</v>
      </c>
      <c r="E114" s="68">
        <v>22268</v>
      </c>
      <c r="F114" s="74" t="s">
        <v>780</v>
      </c>
      <c r="G114" s="50">
        <f t="shared" si="30"/>
        <v>1064</v>
      </c>
      <c r="H114" s="50">
        <v>40</v>
      </c>
      <c r="I114" s="55">
        <f t="shared" si="31"/>
        <v>626.6959999999999</v>
      </c>
      <c r="J114" s="54">
        <f t="shared" si="32"/>
        <v>80.39999999999999</v>
      </c>
      <c r="K114" s="63">
        <f t="shared" si="33"/>
        <v>707.0959999999999</v>
      </c>
      <c r="L114" s="176"/>
    </row>
    <row r="115" spans="1:12" ht="29.25" customHeight="1">
      <c r="A115" s="46" t="s">
        <v>868</v>
      </c>
      <c r="B115" s="45" t="s">
        <v>637</v>
      </c>
      <c r="C115" s="68">
        <v>28596</v>
      </c>
      <c r="D115" s="89">
        <v>2558</v>
      </c>
      <c r="E115" s="68">
        <v>30001</v>
      </c>
      <c r="F115" s="89">
        <v>2599</v>
      </c>
      <c r="G115" s="50">
        <f t="shared" si="30"/>
        <v>1405</v>
      </c>
      <c r="H115" s="50">
        <f t="shared" si="30"/>
        <v>41</v>
      </c>
      <c r="I115" s="55">
        <f t="shared" si="31"/>
        <v>827.545</v>
      </c>
      <c r="J115" s="54">
        <f t="shared" si="32"/>
        <v>82.41</v>
      </c>
      <c r="K115" s="63">
        <f t="shared" si="33"/>
        <v>909.9549999999999</v>
      </c>
      <c r="L115" s="176"/>
    </row>
    <row r="116" spans="1:12" ht="29.25" customHeight="1">
      <c r="A116" s="46" t="s">
        <v>869</v>
      </c>
      <c r="B116" s="45" t="s">
        <v>638</v>
      </c>
      <c r="C116" s="68">
        <v>9938</v>
      </c>
      <c r="D116" s="89">
        <v>0</v>
      </c>
      <c r="E116" s="68">
        <v>10494</v>
      </c>
      <c r="F116" s="89" t="s">
        <v>258</v>
      </c>
      <c r="G116" s="50">
        <f t="shared" si="30"/>
        <v>556</v>
      </c>
      <c r="H116" s="50">
        <v>18</v>
      </c>
      <c r="I116" s="55">
        <f t="shared" si="31"/>
        <v>327.484</v>
      </c>
      <c r="J116" s="54">
        <f t="shared" si="32"/>
        <v>36.17999999999999</v>
      </c>
      <c r="K116" s="63">
        <f t="shared" si="33"/>
        <v>363.664</v>
      </c>
      <c r="L116" s="176"/>
    </row>
    <row r="117" spans="1:12" ht="29.25" customHeight="1">
      <c r="A117" s="46" t="s">
        <v>870</v>
      </c>
      <c r="B117" s="45" t="s">
        <v>639</v>
      </c>
      <c r="C117" s="68">
        <v>42547</v>
      </c>
      <c r="D117" s="89">
        <v>2565</v>
      </c>
      <c r="E117" s="68">
        <v>44056</v>
      </c>
      <c r="F117" s="89">
        <v>2599</v>
      </c>
      <c r="G117" s="50">
        <f t="shared" si="30"/>
        <v>1509</v>
      </c>
      <c r="H117" s="50">
        <f t="shared" si="30"/>
        <v>34</v>
      </c>
      <c r="I117" s="55">
        <f t="shared" si="31"/>
        <v>888.8009999999999</v>
      </c>
      <c r="J117" s="54">
        <f t="shared" si="32"/>
        <v>68.33999999999999</v>
      </c>
      <c r="K117" s="63">
        <f t="shared" si="33"/>
        <v>957.141</v>
      </c>
      <c r="L117" s="176"/>
    </row>
    <row r="118" spans="1:12" ht="29.25" customHeight="1">
      <c r="A118" s="46" t="s">
        <v>871</v>
      </c>
      <c r="B118" s="45" t="s">
        <v>640</v>
      </c>
      <c r="C118" s="68">
        <v>4580</v>
      </c>
      <c r="D118" s="89">
        <v>0</v>
      </c>
      <c r="E118" s="68">
        <v>4874</v>
      </c>
      <c r="F118" s="89" t="s">
        <v>969</v>
      </c>
      <c r="G118" s="50">
        <f t="shared" si="30"/>
        <v>294</v>
      </c>
      <c r="H118" s="50">
        <v>0</v>
      </c>
      <c r="I118" s="55">
        <f t="shared" si="31"/>
        <v>173.166</v>
      </c>
      <c r="J118" s="54">
        <f t="shared" si="32"/>
        <v>0</v>
      </c>
      <c r="K118" s="63">
        <f t="shared" si="33"/>
        <v>173.166</v>
      </c>
      <c r="L118" s="176"/>
    </row>
    <row r="119" spans="1:12" ht="29.25" customHeight="1">
      <c r="A119" s="46" t="s">
        <v>872</v>
      </c>
      <c r="B119" s="45" t="s">
        <v>641</v>
      </c>
      <c r="C119" s="68">
        <v>22355</v>
      </c>
      <c r="D119" s="74">
        <v>36</v>
      </c>
      <c r="E119" s="68">
        <v>22869</v>
      </c>
      <c r="F119" s="74" t="s">
        <v>1125</v>
      </c>
      <c r="G119" s="50">
        <f t="shared" si="30"/>
        <v>514</v>
      </c>
      <c r="H119" s="50">
        <v>36</v>
      </c>
      <c r="I119" s="55">
        <f t="shared" si="31"/>
        <v>302.746</v>
      </c>
      <c r="J119" s="54">
        <f t="shared" si="32"/>
        <v>72.35999999999999</v>
      </c>
      <c r="K119" s="63">
        <f t="shared" si="33"/>
        <v>375.106</v>
      </c>
      <c r="L119" s="176"/>
    </row>
    <row r="120" spans="1:12" ht="29.25" customHeight="1">
      <c r="A120" s="177" t="s">
        <v>252</v>
      </c>
      <c r="B120" s="177"/>
      <c r="C120" s="70"/>
      <c r="D120" s="92"/>
      <c r="E120" s="69"/>
      <c r="F120" s="69"/>
      <c r="G120" s="51"/>
      <c r="H120" s="44"/>
      <c r="I120" s="64">
        <f>SUM(I110:I119)</f>
        <v>5907.081</v>
      </c>
      <c r="J120" s="64">
        <f>SUM(J110:J119)</f>
        <v>586.92</v>
      </c>
      <c r="K120" s="64">
        <f>SUM(K110:K119)</f>
        <v>6494.000999999999</v>
      </c>
      <c r="L120" s="176"/>
    </row>
    <row r="121" spans="1:12" ht="25.5">
      <c r="A121" s="148" t="s">
        <v>775</v>
      </c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50"/>
    </row>
    <row r="122" spans="1:12" ht="24" customHeight="1">
      <c r="A122" s="150" t="s">
        <v>239</v>
      </c>
      <c r="B122" s="150"/>
      <c r="C122" s="179" t="s">
        <v>1108</v>
      </c>
      <c r="D122" s="180"/>
      <c r="E122" s="180"/>
      <c r="F122" s="180"/>
      <c r="G122" s="180"/>
      <c r="H122" s="180"/>
      <c r="J122" s="151"/>
      <c r="K122" s="151"/>
      <c r="L122" s="151"/>
    </row>
    <row r="123" spans="1:12" ht="29.25" customHeight="1">
      <c r="A123" s="172" t="s">
        <v>241</v>
      </c>
      <c r="B123" s="170" t="s">
        <v>242</v>
      </c>
      <c r="C123" s="172" t="s">
        <v>1117</v>
      </c>
      <c r="D123" s="172"/>
      <c r="E123" s="181" t="s">
        <v>1116</v>
      </c>
      <c r="F123" s="181"/>
      <c r="G123" s="178" t="s">
        <v>245</v>
      </c>
      <c r="H123" s="178"/>
      <c r="I123" s="171" t="s">
        <v>246</v>
      </c>
      <c r="J123" s="171"/>
      <c r="K123" s="171"/>
      <c r="L123" s="170" t="s">
        <v>247</v>
      </c>
    </row>
    <row r="124" spans="1:12" ht="29.25" customHeight="1">
      <c r="A124" s="172"/>
      <c r="B124" s="170"/>
      <c r="C124" s="72" t="s">
        <v>794</v>
      </c>
      <c r="D124" s="93" t="s">
        <v>795</v>
      </c>
      <c r="E124" s="14" t="s">
        <v>794</v>
      </c>
      <c r="F124" s="14" t="s">
        <v>795</v>
      </c>
      <c r="G124" s="48" t="s">
        <v>248</v>
      </c>
      <c r="H124" s="13" t="s">
        <v>249</v>
      </c>
      <c r="I124" s="62" t="s">
        <v>250</v>
      </c>
      <c r="J124" s="62" t="s">
        <v>251</v>
      </c>
      <c r="K124" s="62" t="s">
        <v>252</v>
      </c>
      <c r="L124" s="170"/>
    </row>
    <row r="125" spans="1:12" ht="29.25" customHeight="1">
      <c r="A125" s="46" t="s">
        <v>873</v>
      </c>
      <c r="B125" s="45" t="s">
        <v>642</v>
      </c>
      <c r="C125" s="68">
        <v>35072</v>
      </c>
      <c r="D125" s="50">
        <v>36</v>
      </c>
      <c r="E125" s="68">
        <v>36345</v>
      </c>
      <c r="F125" s="89" t="s">
        <v>780</v>
      </c>
      <c r="G125" s="50">
        <f>E125-C125</f>
        <v>1273</v>
      </c>
      <c r="H125" s="50">
        <v>36</v>
      </c>
      <c r="I125" s="55">
        <f>G125*0.589</f>
        <v>749.7969999999999</v>
      </c>
      <c r="J125" s="54">
        <f>H125*2.01</f>
        <v>72.35999999999999</v>
      </c>
      <c r="K125" s="63">
        <f>I125+J125</f>
        <v>822.1569999999999</v>
      </c>
      <c r="L125" s="176" t="s">
        <v>1169</v>
      </c>
    </row>
    <row r="126" spans="1:12" ht="29.25" customHeight="1">
      <c r="A126" s="46" t="s">
        <v>184</v>
      </c>
      <c r="B126" s="45" t="s">
        <v>643</v>
      </c>
      <c r="C126" s="68">
        <v>20801</v>
      </c>
      <c r="D126" s="50">
        <v>1709</v>
      </c>
      <c r="E126" s="68">
        <v>22153</v>
      </c>
      <c r="F126" s="89">
        <v>1742</v>
      </c>
      <c r="G126" s="50">
        <f aca="true" t="shared" si="34" ref="G126:G134">E126-C126</f>
        <v>1352</v>
      </c>
      <c r="H126" s="50">
        <f>F126-D126</f>
        <v>33</v>
      </c>
      <c r="I126" s="55">
        <f aca="true" t="shared" si="35" ref="I126:I134">G126*0.589</f>
        <v>796.328</v>
      </c>
      <c r="J126" s="54">
        <f aca="true" t="shared" si="36" ref="J126:J134">H126*2.01</f>
        <v>66.33</v>
      </c>
      <c r="K126" s="63">
        <f aca="true" t="shared" si="37" ref="K126:K134">I126+J126</f>
        <v>862.658</v>
      </c>
      <c r="L126" s="176"/>
    </row>
    <row r="127" spans="1:12" ht="29.25" customHeight="1">
      <c r="A127" s="46" t="s">
        <v>874</v>
      </c>
      <c r="B127" s="45" t="s">
        <v>644</v>
      </c>
      <c r="C127" s="68">
        <v>32952</v>
      </c>
      <c r="D127" s="50">
        <v>36</v>
      </c>
      <c r="E127" s="68">
        <v>33998</v>
      </c>
      <c r="F127" s="89" t="s">
        <v>780</v>
      </c>
      <c r="G127" s="50">
        <f t="shared" si="34"/>
        <v>1046</v>
      </c>
      <c r="H127" s="50">
        <v>36</v>
      </c>
      <c r="I127" s="55">
        <f t="shared" si="35"/>
        <v>616.0939999999999</v>
      </c>
      <c r="J127" s="54">
        <f t="shared" si="36"/>
        <v>72.35999999999999</v>
      </c>
      <c r="K127" s="63">
        <f t="shared" si="37"/>
        <v>688.454</v>
      </c>
      <c r="L127" s="176"/>
    </row>
    <row r="128" spans="1:12" ht="29.25" customHeight="1">
      <c r="A128" s="46" t="s">
        <v>875</v>
      </c>
      <c r="B128" s="45" t="s">
        <v>645</v>
      </c>
      <c r="C128" s="68">
        <v>2374</v>
      </c>
      <c r="D128" s="50">
        <v>18</v>
      </c>
      <c r="E128" s="68">
        <v>3492</v>
      </c>
      <c r="F128" s="89" t="s">
        <v>258</v>
      </c>
      <c r="G128" s="50">
        <f t="shared" si="34"/>
        <v>1118</v>
      </c>
      <c r="H128" s="50">
        <v>18</v>
      </c>
      <c r="I128" s="55">
        <f t="shared" si="35"/>
        <v>658.502</v>
      </c>
      <c r="J128" s="54">
        <f t="shared" si="36"/>
        <v>36.17999999999999</v>
      </c>
      <c r="K128" s="63">
        <f t="shared" si="37"/>
        <v>694.6819999999999</v>
      </c>
      <c r="L128" s="176"/>
    </row>
    <row r="129" spans="1:12" ht="29.25" customHeight="1">
      <c r="A129" s="46" t="s">
        <v>876</v>
      </c>
      <c r="B129" s="45" t="s">
        <v>646</v>
      </c>
      <c r="C129" s="68">
        <v>13943</v>
      </c>
      <c r="D129" s="50">
        <v>36</v>
      </c>
      <c r="E129" s="68">
        <v>14888</v>
      </c>
      <c r="F129" s="89" t="s">
        <v>780</v>
      </c>
      <c r="G129" s="50">
        <f t="shared" si="34"/>
        <v>945</v>
      </c>
      <c r="H129" s="96">
        <v>36</v>
      </c>
      <c r="I129" s="55">
        <f t="shared" si="35"/>
        <v>556.605</v>
      </c>
      <c r="J129" s="54">
        <f t="shared" si="36"/>
        <v>72.35999999999999</v>
      </c>
      <c r="K129" s="63">
        <f t="shared" si="37"/>
        <v>628.965</v>
      </c>
      <c r="L129" s="176"/>
    </row>
    <row r="130" spans="1:12" ht="29.25" customHeight="1">
      <c r="A130" s="46" t="s">
        <v>877</v>
      </c>
      <c r="B130" s="45" t="s">
        <v>647</v>
      </c>
      <c r="C130" s="68">
        <v>15645</v>
      </c>
      <c r="D130" s="50">
        <v>36</v>
      </c>
      <c r="E130" s="68">
        <v>16209</v>
      </c>
      <c r="F130" s="89" t="s">
        <v>780</v>
      </c>
      <c r="G130" s="50">
        <f t="shared" si="34"/>
        <v>564</v>
      </c>
      <c r="H130" s="93">
        <v>36</v>
      </c>
      <c r="I130" s="55">
        <f t="shared" si="35"/>
        <v>332.19599999999997</v>
      </c>
      <c r="J130" s="54">
        <f t="shared" si="36"/>
        <v>72.35999999999999</v>
      </c>
      <c r="K130" s="63">
        <f t="shared" si="37"/>
        <v>404.5559999999999</v>
      </c>
      <c r="L130" s="176"/>
    </row>
    <row r="131" spans="1:12" ht="29.25" customHeight="1">
      <c r="A131" s="46" t="s">
        <v>878</v>
      </c>
      <c r="B131" s="45" t="s">
        <v>648</v>
      </c>
      <c r="C131" s="68">
        <v>22781</v>
      </c>
      <c r="D131" s="50">
        <v>36</v>
      </c>
      <c r="E131" s="68">
        <v>24162</v>
      </c>
      <c r="F131" s="89" t="s">
        <v>780</v>
      </c>
      <c r="G131" s="50">
        <f t="shared" si="34"/>
        <v>1381</v>
      </c>
      <c r="H131" s="93">
        <v>36</v>
      </c>
      <c r="I131" s="55">
        <f t="shared" si="35"/>
        <v>813.409</v>
      </c>
      <c r="J131" s="54">
        <f t="shared" si="36"/>
        <v>72.35999999999999</v>
      </c>
      <c r="K131" s="63">
        <f t="shared" si="37"/>
        <v>885.769</v>
      </c>
      <c r="L131" s="176"/>
    </row>
    <row r="132" spans="1:12" ht="29.25" customHeight="1">
      <c r="A132" s="46" t="s">
        <v>879</v>
      </c>
      <c r="B132" s="45" t="s">
        <v>649</v>
      </c>
      <c r="C132" s="68">
        <v>25896</v>
      </c>
      <c r="D132" s="50">
        <v>2086</v>
      </c>
      <c r="E132" s="68">
        <v>26424</v>
      </c>
      <c r="F132" s="89">
        <v>2102</v>
      </c>
      <c r="G132" s="50">
        <f t="shared" si="34"/>
        <v>528</v>
      </c>
      <c r="H132" s="50">
        <f>F132-D132</f>
        <v>16</v>
      </c>
      <c r="I132" s="55">
        <f t="shared" si="35"/>
        <v>310.99199999999996</v>
      </c>
      <c r="J132" s="54">
        <f t="shared" si="36"/>
        <v>32.16</v>
      </c>
      <c r="K132" s="63">
        <f t="shared" si="37"/>
        <v>343.15199999999993</v>
      </c>
      <c r="L132" s="176"/>
    </row>
    <row r="133" spans="1:12" ht="29.25" customHeight="1">
      <c r="A133" s="46" t="s">
        <v>880</v>
      </c>
      <c r="B133" s="45" t="s">
        <v>650</v>
      </c>
      <c r="C133" s="68">
        <v>25937</v>
      </c>
      <c r="D133" s="50">
        <v>36</v>
      </c>
      <c r="E133" s="68">
        <v>27861</v>
      </c>
      <c r="F133" s="89" t="s">
        <v>780</v>
      </c>
      <c r="G133" s="50">
        <f t="shared" si="34"/>
        <v>1924</v>
      </c>
      <c r="H133" s="50">
        <v>36</v>
      </c>
      <c r="I133" s="55">
        <f t="shared" si="35"/>
        <v>1133.2359999999999</v>
      </c>
      <c r="J133" s="54">
        <f t="shared" si="36"/>
        <v>72.35999999999999</v>
      </c>
      <c r="K133" s="63">
        <f t="shared" si="37"/>
        <v>1205.5959999999998</v>
      </c>
      <c r="L133" s="176"/>
    </row>
    <row r="134" spans="1:12" ht="29.25" customHeight="1">
      <c r="A134" s="46" t="s">
        <v>881</v>
      </c>
      <c r="B134" s="45" t="s">
        <v>651</v>
      </c>
      <c r="C134" s="68">
        <v>14323</v>
      </c>
      <c r="D134" s="50">
        <v>36</v>
      </c>
      <c r="E134" s="68">
        <v>15119</v>
      </c>
      <c r="F134" s="89" t="s">
        <v>780</v>
      </c>
      <c r="G134" s="50">
        <f t="shared" si="34"/>
        <v>796</v>
      </c>
      <c r="H134" s="50">
        <v>36</v>
      </c>
      <c r="I134" s="55">
        <f t="shared" si="35"/>
        <v>468.844</v>
      </c>
      <c r="J134" s="54">
        <f t="shared" si="36"/>
        <v>72.35999999999999</v>
      </c>
      <c r="K134" s="63">
        <f t="shared" si="37"/>
        <v>541.204</v>
      </c>
      <c r="L134" s="176"/>
    </row>
    <row r="135" spans="1:12" ht="29.25" customHeight="1">
      <c r="A135" s="177" t="s">
        <v>252</v>
      </c>
      <c r="B135" s="177"/>
      <c r="C135" s="70"/>
      <c r="D135" s="92"/>
      <c r="E135" s="69"/>
      <c r="F135" s="69"/>
      <c r="G135" s="51"/>
      <c r="H135" s="44"/>
      <c r="I135" s="64">
        <f>SUM(I125:I134)</f>
        <v>6436.003</v>
      </c>
      <c r="J135" s="64">
        <f>SUM(J125:J134)</f>
        <v>641.1899999999999</v>
      </c>
      <c r="K135" s="64">
        <f>SUM(K125:K134)</f>
        <v>7077.192999999999</v>
      </c>
      <c r="L135" s="176"/>
    </row>
    <row r="136" spans="1:12" ht="25.5">
      <c r="A136" s="148" t="s">
        <v>775</v>
      </c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50"/>
    </row>
    <row r="137" spans="1:12" ht="24" customHeight="1">
      <c r="A137" s="150" t="s">
        <v>239</v>
      </c>
      <c r="B137" s="150"/>
      <c r="C137" s="179" t="s">
        <v>1108</v>
      </c>
      <c r="D137" s="180"/>
      <c r="E137" s="180"/>
      <c r="F137" s="180"/>
      <c r="G137" s="180"/>
      <c r="H137" s="180"/>
      <c r="J137" s="151"/>
      <c r="K137" s="151"/>
      <c r="L137" s="151"/>
    </row>
    <row r="138" spans="1:12" ht="29.25" customHeight="1">
      <c r="A138" s="172" t="s">
        <v>241</v>
      </c>
      <c r="B138" s="170" t="s">
        <v>242</v>
      </c>
      <c r="C138" s="172" t="s">
        <v>1117</v>
      </c>
      <c r="D138" s="172"/>
      <c r="E138" s="181" t="s">
        <v>1116</v>
      </c>
      <c r="F138" s="181"/>
      <c r="G138" s="178" t="s">
        <v>245</v>
      </c>
      <c r="H138" s="178"/>
      <c r="I138" s="171" t="s">
        <v>246</v>
      </c>
      <c r="J138" s="171"/>
      <c r="K138" s="171"/>
      <c r="L138" s="170" t="s">
        <v>247</v>
      </c>
    </row>
    <row r="139" spans="1:12" ht="29.25" customHeight="1">
      <c r="A139" s="172"/>
      <c r="B139" s="170"/>
      <c r="C139" s="72" t="s">
        <v>794</v>
      </c>
      <c r="D139" s="93" t="s">
        <v>795</v>
      </c>
      <c r="E139" s="14" t="s">
        <v>794</v>
      </c>
      <c r="F139" s="14" t="s">
        <v>795</v>
      </c>
      <c r="G139" s="48" t="s">
        <v>248</v>
      </c>
      <c r="H139" s="13" t="s">
        <v>249</v>
      </c>
      <c r="I139" s="62" t="s">
        <v>250</v>
      </c>
      <c r="J139" s="62" t="s">
        <v>251</v>
      </c>
      <c r="K139" s="62" t="s">
        <v>252</v>
      </c>
      <c r="L139" s="170"/>
    </row>
    <row r="140" spans="1:12" ht="29.25" customHeight="1">
      <c r="A140" s="46" t="s">
        <v>882</v>
      </c>
      <c r="B140" s="45" t="s">
        <v>652</v>
      </c>
      <c r="C140" s="68">
        <v>36119</v>
      </c>
      <c r="D140" s="89">
        <v>1645</v>
      </c>
      <c r="E140" s="68">
        <v>38477</v>
      </c>
      <c r="F140" s="89">
        <v>1693</v>
      </c>
      <c r="G140" s="50">
        <f>E140-C140</f>
        <v>2358</v>
      </c>
      <c r="H140" s="50">
        <f>F140-D140</f>
        <v>48</v>
      </c>
      <c r="I140" s="55">
        <f>G140*0.589</f>
        <v>1388.8619999999999</v>
      </c>
      <c r="J140" s="54">
        <f>H140*2.01</f>
        <v>96.47999999999999</v>
      </c>
      <c r="K140" s="63">
        <f>I140+J140</f>
        <v>1485.3419999999999</v>
      </c>
      <c r="L140" s="176" t="s">
        <v>1169</v>
      </c>
    </row>
    <row r="141" spans="1:12" ht="29.25" customHeight="1">
      <c r="A141" s="46" t="s">
        <v>185</v>
      </c>
      <c r="B141" s="45" t="s">
        <v>769</v>
      </c>
      <c r="C141" s="68">
        <v>7937</v>
      </c>
      <c r="D141" s="89">
        <v>36</v>
      </c>
      <c r="E141" s="68">
        <v>9008</v>
      </c>
      <c r="F141" s="89" t="s">
        <v>1125</v>
      </c>
      <c r="G141" s="50">
        <f aca="true" t="shared" si="38" ref="G141:G149">E141-C141</f>
        <v>1071</v>
      </c>
      <c r="H141" s="50">
        <v>36</v>
      </c>
      <c r="I141" s="55">
        <f aca="true" t="shared" si="39" ref="I141:I149">G141*0.589</f>
        <v>630.819</v>
      </c>
      <c r="J141" s="54">
        <f aca="true" t="shared" si="40" ref="J141:J149">H141*2.01</f>
        <v>72.35999999999999</v>
      </c>
      <c r="K141" s="63">
        <f aca="true" t="shared" si="41" ref="K141:K149">I141+J141</f>
        <v>703.179</v>
      </c>
      <c r="L141" s="176"/>
    </row>
    <row r="142" spans="1:12" ht="29.25" customHeight="1">
      <c r="A142" s="46" t="s">
        <v>884</v>
      </c>
      <c r="B142" s="45" t="s">
        <v>653</v>
      </c>
      <c r="C142" s="68">
        <v>20687</v>
      </c>
      <c r="D142" s="89">
        <v>36</v>
      </c>
      <c r="E142" s="68">
        <v>21410</v>
      </c>
      <c r="F142" s="89" t="s">
        <v>780</v>
      </c>
      <c r="G142" s="50">
        <f t="shared" si="38"/>
        <v>723</v>
      </c>
      <c r="H142" s="50">
        <v>36</v>
      </c>
      <c r="I142" s="55">
        <f t="shared" si="39"/>
        <v>425.847</v>
      </c>
      <c r="J142" s="54">
        <f t="shared" si="40"/>
        <v>72.35999999999999</v>
      </c>
      <c r="K142" s="63">
        <f t="shared" si="41"/>
        <v>498.207</v>
      </c>
      <c r="L142" s="176"/>
    </row>
    <row r="143" spans="1:12" ht="29.25" customHeight="1">
      <c r="A143" s="46" t="s">
        <v>885</v>
      </c>
      <c r="B143" s="45" t="s">
        <v>654</v>
      </c>
      <c r="C143" s="68">
        <v>14864</v>
      </c>
      <c r="D143" s="89">
        <v>54</v>
      </c>
      <c r="E143" s="68">
        <v>15389</v>
      </c>
      <c r="F143" s="89" t="s">
        <v>257</v>
      </c>
      <c r="G143" s="50">
        <f t="shared" si="38"/>
        <v>525</v>
      </c>
      <c r="H143" s="50">
        <v>54</v>
      </c>
      <c r="I143" s="55">
        <f t="shared" si="39"/>
        <v>309.22499999999997</v>
      </c>
      <c r="J143" s="54">
        <f t="shared" si="40"/>
        <v>108.53999999999999</v>
      </c>
      <c r="K143" s="63">
        <f t="shared" si="41"/>
        <v>417.765</v>
      </c>
      <c r="L143" s="176"/>
    </row>
    <row r="144" spans="1:12" ht="29.25" customHeight="1">
      <c r="A144" s="46" t="s">
        <v>886</v>
      </c>
      <c r="B144" s="45" t="s">
        <v>655</v>
      </c>
      <c r="C144" s="68">
        <v>29123</v>
      </c>
      <c r="D144" s="89">
        <v>54</v>
      </c>
      <c r="E144" s="68">
        <v>30484</v>
      </c>
      <c r="F144" s="89" t="s">
        <v>257</v>
      </c>
      <c r="G144" s="50">
        <f t="shared" si="38"/>
        <v>1361</v>
      </c>
      <c r="H144" s="50">
        <v>54</v>
      </c>
      <c r="I144" s="55">
        <f t="shared" si="39"/>
        <v>801.6289999999999</v>
      </c>
      <c r="J144" s="54">
        <f t="shared" si="40"/>
        <v>108.53999999999999</v>
      </c>
      <c r="K144" s="63">
        <f t="shared" si="41"/>
        <v>910.1689999999999</v>
      </c>
      <c r="L144" s="176"/>
    </row>
    <row r="145" spans="1:12" ht="29.25" customHeight="1">
      <c r="A145" s="46" t="s">
        <v>887</v>
      </c>
      <c r="B145" s="45" t="s">
        <v>656</v>
      </c>
      <c r="C145" s="68">
        <v>22829</v>
      </c>
      <c r="D145" s="89">
        <v>36</v>
      </c>
      <c r="E145" s="68">
        <v>22829</v>
      </c>
      <c r="F145" s="89" t="s">
        <v>780</v>
      </c>
      <c r="G145" s="50">
        <f t="shared" si="38"/>
        <v>0</v>
      </c>
      <c r="H145" s="50">
        <v>36</v>
      </c>
      <c r="I145" s="55">
        <f t="shared" si="39"/>
        <v>0</v>
      </c>
      <c r="J145" s="54">
        <f t="shared" si="40"/>
        <v>72.35999999999999</v>
      </c>
      <c r="K145" s="63">
        <f t="shared" si="41"/>
        <v>72.35999999999999</v>
      </c>
      <c r="L145" s="176"/>
    </row>
    <row r="146" spans="1:12" ht="29.25" customHeight="1">
      <c r="A146" s="46" t="s">
        <v>888</v>
      </c>
      <c r="B146" s="45" t="s">
        <v>657</v>
      </c>
      <c r="C146" s="68">
        <v>4078</v>
      </c>
      <c r="D146" s="89">
        <v>36</v>
      </c>
      <c r="E146" s="68">
        <v>4635</v>
      </c>
      <c r="F146" s="89" t="s">
        <v>1130</v>
      </c>
      <c r="G146" s="50">
        <f t="shared" si="38"/>
        <v>557</v>
      </c>
      <c r="H146" s="50">
        <v>18</v>
      </c>
      <c r="I146" s="55">
        <f t="shared" si="39"/>
        <v>328.073</v>
      </c>
      <c r="J146" s="54">
        <f t="shared" si="40"/>
        <v>36.17999999999999</v>
      </c>
      <c r="K146" s="63">
        <f t="shared" si="41"/>
        <v>364.253</v>
      </c>
      <c r="L146" s="176"/>
    </row>
    <row r="147" spans="1:12" ht="29.25" customHeight="1">
      <c r="A147" s="46" t="s">
        <v>889</v>
      </c>
      <c r="B147" s="45" t="s">
        <v>658</v>
      </c>
      <c r="C147" s="68">
        <v>18426</v>
      </c>
      <c r="D147" s="89">
        <v>2102</v>
      </c>
      <c r="E147" s="68">
        <v>19362</v>
      </c>
      <c r="F147" s="89">
        <v>2140</v>
      </c>
      <c r="G147" s="50">
        <f t="shared" si="38"/>
        <v>936</v>
      </c>
      <c r="H147" s="50">
        <f>F147-D147</f>
        <v>38</v>
      </c>
      <c r="I147" s="55">
        <f t="shared" si="39"/>
        <v>551.304</v>
      </c>
      <c r="J147" s="54">
        <f t="shared" si="40"/>
        <v>76.38</v>
      </c>
      <c r="K147" s="63">
        <f t="shared" si="41"/>
        <v>627.684</v>
      </c>
      <c r="L147" s="176"/>
    </row>
    <row r="148" spans="1:12" ht="29.25" customHeight="1">
      <c r="A148" s="46" t="s">
        <v>890</v>
      </c>
      <c r="B148" s="45" t="s">
        <v>659</v>
      </c>
      <c r="C148" s="68">
        <v>24040</v>
      </c>
      <c r="D148" s="89">
        <v>36</v>
      </c>
      <c r="E148" s="68">
        <v>25467</v>
      </c>
      <c r="F148" s="89" t="s">
        <v>780</v>
      </c>
      <c r="G148" s="50">
        <f t="shared" si="38"/>
        <v>1427</v>
      </c>
      <c r="H148" s="50">
        <v>36</v>
      </c>
      <c r="I148" s="55">
        <f t="shared" si="39"/>
        <v>840.5029999999999</v>
      </c>
      <c r="J148" s="54">
        <f t="shared" si="40"/>
        <v>72.35999999999999</v>
      </c>
      <c r="K148" s="63">
        <f t="shared" si="41"/>
        <v>912.8629999999999</v>
      </c>
      <c r="L148" s="176"/>
    </row>
    <row r="149" spans="1:12" ht="29.25" customHeight="1">
      <c r="A149" s="46" t="s">
        <v>891</v>
      </c>
      <c r="B149" s="45" t="s">
        <v>660</v>
      </c>
      <c r="C149" s="68">
        <v>29903</v>
      </c>
      <c r="D149" s="74">
        <v>1691</v>
      </c>
      <c r="E149" s="68">
        <v>30392</v>
      </c>
      <c r="F149" s="74">
        <v>1721</v>
      </c>
      <c r="G149" s="50">
        <f t="shared" si="38"/>
        <v>489</v>
      </c>
      <c r="H149" s="50">
        <f>F149-D149</f>
        <v>30</v>
      </c>
      <c r="I149" s="55">
        <f t="shared" si="39"/>
        <v>288.02099999999996</v>
      </c>
      <c r="J149" s="54">
        <f t="shared" si="40"/>
        <v>60.3</v>
      </c>
      <c r="K149" s="63">
        <f t="shared" si="41"/>
        <v>348.32099999999997</v>
      </c>
      <c r="L149" s="176"/>
    </row>
    <row r="150" spans="1:12" ht="29.25" customHeight="1">
      <c r="A150" s="177" t="s">
        <v>252</v>
      </c>
      <c r="B150" s="177"/>
      <c r="C150" s="70"/>
      <c r="D150" s="92"/>
      <c r="E150" s="69"/>
      <c r="F150" s="69"/>
      <c r="G150" s="51"/>
      <c r="H150" s="44"/>
      <c r="I150" s="64">
        <f>SUM(I140:I149)</f>
        <v>5564.2829999999985</v>
      </c>
      <c r="J150" s="64">
        <f>SUM(J140:J149)</f>
        <v>775.8599999999999</v>
      </c>
      <c r="K150" s="64">
        <f>SUM(K140:K149)</f>
        <v>6340.143</v>
      </c>
      <c r="L150" s="176"/>
    </row>
    <row r="151" spans="1:12" ht="25.5">
      <c r="A151" s="148" t="s">
        <v>775</v>
      </c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50"/>
    </row>
    <row r="152" spans="1:12" ht="24" customHeight="1">
      <c r="A152" s="150" t="s">
        <v>239</v>
      </c>
      <c r="B152" s="150"/>
      <c r="C152" s="179" t="s">
        <v>1108</v>
      </c>
      <c r="D152" s="180"/>
      <c r="E152" s="180"/>
      <c r="F152" s="180"/>
      <c r="G152" s="180"/>
      <c r="H152" s="180"/>
      <c r="J152" s="151"/>
      <c r="K152" s="151"/>
      <c r="L152" s="151"/>
    </row>
    <row r="153" spans="1:12" ht="29.25" customHeight="1">
      <c r="A153" s="172" t="s">
        <v>241</v>
      </c>
      <c r="B153" s="170" t="s">
        <v>242</v>
      </c>
      <c r="C153" s="172" t="s">
        <v>1117</v>
      </c>
      <c r="D153" s="172"/>
      <c r="E153" s="181" t="s">
        <v>1116</v>
      </c>
      <c r="F153" s="181"/>
      <c r="G153" s="178" t="s">
        <v>245</v>
      </c>
      <c r="H153" s="178"/>
      <c r="I153" s="171" t="s">
        <v>246</v>
      </c>
      <c r="J153" s="171"/>
      <c r="K153" s="171"/>
      <c r="L153" s="170" t="s">
        <v>247</v>
      </c>
    </row>
    <row r="154" spans="1:12" ht="29.25" customHeight="1">
      <c r="A154" s="172"/>
      <c r="B154" s="170"/>
      <c r="C154" s="72" t="s">
        <v>794</v>
      </c>
      <c r="D154" s="93" t="s">
        <v>795</v>
      </c>
      <c r="E154" s="14" t="s">
        <v>794</v>
      </c>
      <c r="F154" s="14" t="s">
        <v>795</v>
      </c>
      <c r="G154" s="48" t="s">
        <v>248</v>
      </c>
      <c r="H154" s="13" t="s">
        <v>249</v>
      </c>
      <c r="I154" s="62" t="s">
        <v>250</v>
      </c>
      <c r="J154" s="62" t="s">
        <v>251</v>
      </c>
      <c r="K154" s="62" t="s">
        <v>252</v>
      </c>
      <c r="L154" s="170"/>
    </row>
    <row r="155" spans="1:12" ht="29.25" customHeight="1">
      <c r="A155" s="46" t="s">
        <v>892</v>
      </c>
      <c r="B155" s="45" t="s">
        <v>662</v>
      </c>
      <c r="C155" s="68">
        <v>16325</v>
      </c>
      <c r="D155" s="89">
        <v>36</v>
      </c>
      <c r="E155" s="68">
        <v>17400</v>
      </c>
      <c r="F155" s="89" t="s">
        <v>970</v>
      </c>
      <c r="G155" s="50">
        <f>E155-C155</f>
        <v>1075</v>
      </c>
      <c r="H155" s="50">
        <v>36</v>
      </c>
      <c r="I155" s="55">
        <f>G155*0.589</f>
        <v>633.175</v>
      </c>
      <c r="J155" s="54">
        <f>H155*2.01</f>
        <v>72.35999999999999</v>
      </c>
      <c r="K155" s="63">
        <f>I155+J155</f>
        <v>705.535</v>
      </c>
      <c r="L155" s="176" t="s">
        <v>1169</v>
      </c>
    </row>
    <row r="156" spans="1:12" ht="29.25" customHeight="1">
      <c r="A156" s="46" t="s">
        <v>661</v>
      </c>
      <c r="B156" s="45" t="s">
        <v>663</v>
      </c>
      <c r="C156" s="68">
        <v>29307</v>
      </c>
      <c r="D156" s="89">
        <v>1432</v>
      </c>
      <c r="E156" s="68">
        <v>30580</v>
      </c>
      <c r="F156" s="89">
        <v>1464</v>
      </c>
      <c r="G156" s="50">
        <f aca="true" t="shared" si="42" ref="G156:G164">E156-C156</f>
        <v>1273</v>
      </c>
      <c r="H156" s="50">
        <f>F156-D156</f>
        <v>32</v>
      </c>
      <c r="I156" s="55">
        <f aca="true" t="shared" si="43" ref="I156:I164">G156*0.589</f>
        <v>749.7969999999999</v>
      </c>
      <c r="J156" s="54">
        <f aca="true" t="shared" si="44" ref="J156:J164">H156*2.01</f>
        <v>64.32</v>
      </c>
      <c r="K156" s="63">
        <f aca="true" t="shared" si="45" ref="K156:K164">I156+J156</f>
        <v>814.117</v>
      </c>
      <c r="L156" s="176"/>
    </row>
    <row r="157" spans="1:12" ht="29.25" customHeight="1">
      <c r="A157" s="46" t="s">
        <v>894</v>
      </c>
      <c r="B157" s="45" t="s">
        <v>664</v>
      </c>
      <c r="C157" s="68">
        <v>7077</v>
      </c>
      <c r="D157" s="89">
        <v>1826</v>
      </c>
      <c r="E157" s="68">
        <v>7431</v>
      </c>
      <c r="F157" s="89">
        <v>1851</v>
      </c>
      <c r="G157" s="50">
        <f t="shared" si="42"/>
        <v>354</v>
      </c>
      <c r="H157" s="50">
        <f>F157-D157</f>
        <v>25</v>
      </c>
      <c r="I157" s="55">
        <f t="shared" si="43"/>
        <v>208.506</v>
      </c>
      <c r="J157" s="54">
        <f t="shared" si="44"/>
        <v>50.24999999999999</v>
      </c>
      <c r="K157" s="63">
        <f t="shared" si="45"/>
        <v>258.756</v>
      </c>
      <c r="L157" s="176"/>
    </row>
    <row r="158" spans="1:12" ht="29.25" customHeight="1">
      <c r="A158" s="46" t="s">
        <v>895</v>
      </c>
      <c r="B158" s="45" t="s">
        <v>665</v>
      </c>
      <c r="C158" s="68">
        <v>12458</v>
      </c>
      <c r="D158" s="89">
        <v>36</v>
      </c>
      <c r="E158" s="68">
        <v>13327</v>
      </c>
      <c r="F158" s="89" t="s">
        <v>1125</v>
      </c>
      <c r="G158" s="50">
        <f t="shared" si="42"/>
        <v>869</v>
      </c>
      <c r="H158" s="50">
        <v>36</v>
      </c>
      <c r="I158" s="55">
        <f t="shared" si="43"/>
        <v>511.84099999999995</v>
      </c>
      <c r="J158" s="54">
        <f t="shared" si="44"/>
        <v>72.35999999999999</v>
      </c>
      <c r="K158" s="63">
        <f t="shared" si="45"/>
        <v>584.2009999999999</v>
      </c>
      <c r="L158" s="176"/>
    </row>
    <row r="159" spans="1:12" ht="29.25" customHeight="1">
      <c r="A159" s="46" t="s">
        <v>896</v>
      </c>
      <c r="B159" s="45" t="s">
        <v>666</v>
      </c>
      <c r="C159" s="68">
        <v>21548</v>
      </c>
      <c r="D159" s="74">
        <v>36</v>
      </c>
      <c r="E159" s="68">
        <v>22630</v>
      </c>
      <c r="F159" s="74" t="s">
        <v>970</v>
      </c>
      <c r="G159" s="50">
        <f t="shared" si="42"/>
        <v>1082</v>
      </c>
      <c r="H159" s="50">
        <v>36</v>
      </c>
      <c r="I159" s="55">
        <f t="shared" si="43"/>
        <v>637.298</v>
      </c>
      <c r="J159" s="54">
        <f t="shared" si="44"/>
        <v>72.35999999999999</v>
      </c>
      <c r="K159" s="63">
        <f t="shared" si="45"/>
        <v>709.658</v>
      </c>
      <c r="L159" s="176"/>
    </row>
    <row r="160" spans="1:12" ht="29.25" customHeight="1">
      <c r="A160" s="46" t="s">
        <v>897</v>
      </c>
      <c r="B160" s="45" t="s">
        <v>667</v>
      </c>
      <c r="C160" s="68">
        <v>30457</v>
      </c>
      <c r="D160" s="89">
        <v>36</v>
      </c>
      <c r="E160" s="68">
        <v>31966</v>
      </c>
      <c r="F160" s="89" t="s">
        <v>970</v>
      </c>
      <c r="G160" s="50">
        <f t="shared" si="42"/>
        <v>1509</v>
      </c>
      <c r="H160" s="50">
        <v>36</v>
      </c>
      <c r="I160" s="55">
        <f t="shared" si="43"/>
        <v>888.8009999999999</v>
      </c>
      <c r="J160" s="54">
        <f t="shared" si="44"/>
        <v>72.35999999999999</v>
      </c>
      <c r="K160" s="63">
        <f t="shared" si="45"/>
        <v>961.161</v>
      </c>
      <c r="L160" s="176"/>
    </row>
    <row r="161" spans="1:12" ht="29.25" customHeight="1">
      <c r="A161" s="46" t="s">
        <v>898</v>
      </c>
      <c r="B161" s="45" t="s">
        <v>665</v>
      </c>
      <c r="C161" s="68">
        <v>11770</v>
      </c>
      <c r="D161" s="89">
        <v>36</v>
      </c>
      <c r="E161" s="68">
        <v>12341</v>
      </c>
      <c r="F161" s="89" t="s">
        <v>970</v>
      </c>
      <c r="G161" s="50">
        <f t="shared" si="42"/>
        <v>571</v>
      </c>
      <c r="H161" s="50">
        <v>36</v>
      </c>
      <c r="I161" s="55">
        <f t="shared" si="43"/>
        <v>336.31899999999996</v>
      </c>
      <c r="J161" s="54">
        <f t="shared" si="44"/>
        <v>72.35999999999999</v>
      </c>
      <c r="K161" s="63">
        <f t="shared" si="45"/>
        <v>408.679</v>
      </c>
      <c r="L161" s="176"/>
    </row>
    <row r="162" spans="1:12" ht="29.25" customHeight="1">
      <c r="A162" s="46" t="s">
        <v>899</v>
      </c>
      <c r="B162" s="45" t="s">
        <v>668</v>
      </c>
      <c r="C162" s="68">
        <v>33265</v>
      </c>
      <c r="D162" s="89">
        <v>36</v>
      </c>
      <c r="E162" s="68">
        <v>34883</v>
      </c>
      <c r="F162" s="89" t="s">
        <v>970</v>
      </c>
      <c r="G162" s="50">
        <f t="shared" si="42"/>
        <v>1618</v>
      </c>
      <c r="H162" s="50">
        <v>36</v>
      </c>
      <c r="I162" s="55">
        <f t="shared" si="43"/>
        <v>953.002</v>
      </c>
      <c r="J162" s="54">
        <f t="shared" si="44"/>
        <v>72.35999999999999</v>
      </c>
      <c r="K162" s="63">
        <f t="shared" si="45"/>
        <v>1025.3619999999999</v>
      </c>
      <c r="L162" s="176"/>
    </row>
    <row r="163" spans="1:12" ht="29.25" customHeight="1">
      <c r="A163" s="46" t="s">
        <v>900</v>
      </c>
      <c r="B163" s="45" t="s">
        <v>669</v>
      </c>
      <c r="C163" s="68">
        <v>19175</v>
      </c>
      <c r="D163" s="89">
        <v>36</v>
      </c>
      <c r="E163" s="68">
        <v>20034</v>
      </c>
      <c r="F163" s="89" t="s">
        <v>970</v>
      </c>
      <c r="G163" s="50">
        <f t="shared" si="42"/>
        <v>859</v>
      </c>
      <c r="H163" s="50">
        <v>36</v>
      </c>
      <c r="I163" s="55">
        <f t="shared" si="43"/>
        <v>505.95099999999996</v>
      </c>
      <c r="J163" s="54">
        <f t="shared" si="44"/>
        <v>72.35999999999999</v>
      </c>
      <c r="K163" s="63">
        <f t="shared" si="45"/>
        <v>578.3109999999999</v>
      </c>
      <c r="L163" s="176"/>
    </row>
    <row r="164" spans="1:12" ht="29.25" customHeight="1">
      <c r="A164" s="46" t="s">
        <v>901</v>
      </c>
      <c r="B164" s="45" t="s">
        <v>670</v>
      </c>
      <c r="C164" s="68">
        <v>15091</v>
      </c>
      <c r="D164" s="74">
        <v>36</v>
      </c>
      <c r="E164" s="68">
        <v>16147</v>
      </c>
      <c r="F164" s="74" t="s">
        <v>1125</v>
      </c>
      <c r="G164" s="50">
        <f t="shared" si="42"/>
        <v>1056</v>
      </c>
      <c r="H164" s="50">
        <v>36</v>
      </c>
      <c r="I164" s="55">
        <f t="shared" si="43"/>
        <v>621.9839999999999</v>
      </c>
      <c r="J164" s="54">
        <f t="shared" si="44"/>
        <v>72.35999999999999</v>
      </c>
      <c r="K164" s="63">
        <f t="shared" si="45"/>
        <v>694.3439999999999</v>
      </c>
      <c r="L164" s="176"/>
    </row>
    <row r="165" spans="1:12" ht="29.25" customHeight="1">
      <c r="A165" s="177" t="s">
        <v>252</v>
      </c>
      <c r="B165" s="177"/>
      <c r="C165" s="70"/>
      <c r="D165" s="92"/>
      <c r="E165" s="69"/>
      <c r="F165" s="69"/>
      <c r="G165" s="51"/>
      <c r="H165" s="44"/>
      <c r="I165" s="64">
        <f>SUM(I155:I164)</f>
        <v>6046.673999999999</v>
      </c>
      <c r="J165" s="64">
        <f>SUM(J155:J164)</f>
        <v>693.45</v>
      </c>
      <c r="K165" s="64">
        <f>SUM(K155:K164)</f>
        <v>6740.124</v>
      </c>
      <c r="L165" s="176"/>
    </row>
    <row r="166" spans="1:12" ht="25.5">
      <c r="A166" s="148" t="s">
        <v>775</v>
      </c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50"/>
    </row>
    <row r="167" spans="1:12" ht="24" customHeight="1">
      <c r="A167" s="150" t="s">
        <v>239</v>
      </c>
      <c r="B167" s="150"/>
      <c r="C167" s="179" t="s">
        <v>1108</v>
      </c>
      <c r="D167" s="180"/>
      <c r="E167" s="180"/>
      <c r="F167" s="180"/>
      <c r="G167" s="180"/>
      <c r="H167" s="180"/>
      <c r="J167" s="151"/>
      <c r="K167" s="151"/>
      <c r="L167" s="151"/>
    </row>
    <row r="168" spans="1:12" ht="29.25" customHeight="1">
      <c r="A168" s="172" t="s">
        <v>241</v>
      </c>
      <c r="B168" s="170" t="s">
        <v>242</v>
      </c>
      <c r="C168" s="172" t="s">
        <v>1117</v>
      </c>
      <c r="D168" s="172"/>
      <c r="E168" s="181" t="s">
        <v>1116</v>
      </c>
      <c r="F168" s="181"/>
      <c r="G168" s="178" t="s">
        <v>245</v>
      </c>
      <c r="H168" s="178"/>
      <c r="I168" s="171" t="s">
        <v>246</v>
      </c>
      <c r="J168" s="171"/>
      <c r="K168" s="171"/>
      <c r="L168" s="170" t="s">
        <v>247</v>
      </c>
    </row>
    <row r="169" spans="1:12" ht="29.25" customHeight="1">
      <c r="A169" s="172"/>
      <c r="B169" s="170"/>
      <c r="C169" s="72" t="s">
        <v>794</v>
      </c>
      <c r="D169" s="93" t="s">
        <v>795</v>
      </c>
      <c r="E169" s="14" t="s">
        <v>794</v>
      </c>
      <c r="F169" s="14" t="s">
        <v>795</v>
      </c>
      <c r="G169" s="48" t="s">
        <v>248</v>
      </c>
      <c r="H169" s="13" t="s">
        <v>249</v>
      </c>
      <c r="I169" s="62" t="s">
        <v>250</v>
      </c>
      <c r="J169" s="62" t="s">
        <v>251</v>
      </c>
      <c r="K169" s="62" t="s">
        <v>252</v>
      </c>
      <c r="L169" s="170"/>
    </row>
    <row r="170" spans="1:12" ht="29.25" customHeight="1">
      <c r="A170" s="46" t="s">
        <v>902</v>
      </c>
      <c r="B170" s="45" t="s">
        <v>672</v>
      </c>
      <c r="C170" s="68">
        <v>35629</v>
      </c>
      <c r="D170" s="89">
        <v>36</v>
      </c>
      <c r="E170" s="68">
        <v>36541</v>
      </c>
      <c r="F170" s="89" t="s">
        <v>970</v>
      </c>
      <c r="G170" s="50">
        <f>E170-C170</f>
        <v>912</v>
      </c>
      <c r="H170" s="50">
        <v>36</v>
      </c>
      <c r="I170" s="55">
        <f>G170*0.589</f>
        <v>537.168</v>
      </c>
      <c r="J170" s="54">
        <f>H170*2.01</f>
        <v>72.35999999999999</v>
      </c>
      <c r="K170" s="63">
        <f>I170+J170</f>
        <v>609.528</v>
      </c>
      <c r="L170" s="176" t="s">
        <v>1169</v>
      </c>
    </row>
    <row r="171" spans="1:12" ht="29.25" customHeight="1">
      <c r="A171" s="46" t="s">
        <v>671</v>
      </c>
      <c r="B171" s="45" t="s">
        <v>673</v>
      </c>
      <c r="C171" s="68">
        <v>22474</v>
      </c>
      <c r="D171" s="89">
        <v>54</v>
      </c>
      <c r="E171" s="68">
        <v>23791</v>
      </c>
      <c r="F171" s="89" t="s">
        <v>780</v>
      </c>
      <c r="G171" s="50">
        <f aca="true" t="shared" si="46" ref="G171:G179">E171-C171</f>
        <v>1317</v>
      </c>
      <c r="H171" s="50">
        <v>36</v>
      </c>
      <c r="I171" s="55">
        <f aca="true" t="shared" si="47" ref="I171:I179">G171*0.589</f>
        <v>775.713</v>
      </c>
      <c r="J171" s="54">
        <f aca="true" t="shared" si="48" ref="J171:J179">H171*2.01</f>
        <v>72.35999999999999</v>
      </c>
      <c r="K171" s="63">
        <f aca="true" t="shared" si="49" ref="K171:K179">I171+J171</f>
        <v>848.073</v>
      </c>
      <c r="L171" s="176"/>
    </row>
    <row r="172" spans="1:12" ht="29.25" customHeight="1">
      <c r="A172" s="46" t="s">
        <v>903</v>
      </c>
      <c r="B172" s="45" t="s">
        <v>674</v>
      </c>
      <c r="C172" s="68">
        <v>17628</v>
      </c>
      <c r="D172" s="89">
        <v>18</v>
      </c>
      <c r="E172" s="68">
        <v>18052</v>
      </c>
      <c r="F172" s="89" t="s">
        <v>972</v>
      </c>
      <c r="G172" s="50">
        <f t="shared" si="46"/>
        <v>424</v>
      </c>
      <c r="H172" s="50">
        <v>18</v>
      </c>
      <c r="I172" s="55">
        <f t="shared" si="47"/>
        <v>249.736</v>
      </c>
      <c r="J172" s="54">
        <f t="shared" si="48"/>
        <v>36.17999999999999</v>
      </c>
      <c r="K172" s="63">
        <f t="shared" si="49"/>
        <v>285.916</v>
      </c>
      <c r="L172" s="176"/>
    </row>
    <row r="173" spans="1:12" ht="29.25" customHeight="1">
      <c r="A173" s="46" t="s">
        <v>904</v>
      </c>
      <c r="B173" s="45" t="s">
        <v>781</v>
      </c>
      <c r="C173" s="68">
        <v>786</v>
      </c>
      <c r="D173" s="89">
        <v>18</v>
      </c>
      <c r="E173" s="68">
        <v>1663</v>
      </c>
      <c r="F173" s="89" t="s">
        <v>1130</v>
      </c>
      <c r="G173" s="50">
        <f t="shared" si="46"/>
        <v>877</v>
      </c>
      <c r="H173" s="50">
        <v>18</v>
      </c>
      <c r="I173" s="55">
        <f t="shared" si="47"/>
        <v>516.553</v>
      </c>
      <c r="J173" s="54">
        <f t="shared" si="48"/>
        <v>36.17999999999999</v>
      </c>
      <c r="K173" s="63">
        <f t="shared" si="49"/>
        <v>552.733</v>
      </c>
      <c r="L173" s="176"/>
    </row>
    <row r="174" spans="1:12" ht="29.25" customHeight="1">
      <c r="A174" s="46" t="s">
        <v>905</v>
      </c>
      <c r="B174" s="45" t="s">
        <v>676</v>
      </c>
      <c r="C174" s="68">
        <v>25208</v>
      </c>
      <c r="D174" s="74">
        <v>54</v>
      </c>
      <c r="E174" s="68">
        <v>27204</v>
      </c>
      <c r="F174" s="74" t="s">
        <v>971</v>
      </c>
      <c r="G174" s="50">
        <f t="shared" si="46"/>
        <v>1996</v>
      </c>
      <c r="H174" s="50">
        <v>54</v>
      </c>
      <c r="I174" s="55">
        <f t="shared" si="47"/>
        <v>1175.644</v>
      </c>
      <c r="J174" s="54">
        <f t="shared" si="48"/>
        <v>108.53999999999999</v>
      </c>
      <c r="K174" s="63">
        <f t="shared" si="49"/>
        <v>1284.184</v>
      </c>
      <c r="L174" s="176"/>
    </row>
    <row r="175" spans="1:12" ht="29.25" customHeight="1">
      <c r="A175" s="46" t="s">
        <v>906</v>
      </c>
      <c r="B175" s="45" t="s">
        <v>563</v>
      </c>
      <c r="C175" s="68">
        <v>13534</v>
      </c>
      <c r="D175" s="89">
        <v>36</v>
      </c>
      <c r="E175" s="68">
        <v>14234</v>
      </c>
      <c r="F175" s="89" t="s">
        <v>970</v>
      </c>
      <c r="G175" s="50">
        <f t="shared" si="46"/>
        <v>700</v>
      </c>
      <c r="H175" s="50">
        <v>36</v>
      </c>
      <c r="I175" s="55">
        <f t="shared" si="47"/>
        <v>412.29999999999995</v>
      </c>
      <c r="J175" s="54">
        <f t="shared" si="48"/>
        <v>72.35999999999999</v>
      </c>
      <c r="K175" s="63">
        <f t="shared" si="49"/>
        <v>484.65999999999997</v>
      </c>
      <c r="L175" s="176"/>
    </row>
    <row r="176" spans="1:12" ht="29.25" customHeight="1">
      <c r="A176" s="46" t="s">
        <v>907</v>
      </c>
      <c r="B176" s="45" t="s">
        <v>677</v>
      </c>
      <c r="C176" s="68">
        <v>19136</v>
      </c>
      <c r="D176" s="89">
        <v>18</v>
      </c>
      <c r="E176" s="68">
        <v>19911</v>
      </c>
      <c r="F176" s="89" t="s">
        <v>972</v>
      </c>
      <c r="G176" s="50">
        <f t="shared" si="46"/>
        <v>775</v>
      </c>
      <c r="H176" s="50">
        <v>18</v>
      </c>
      <c r="I176" s="55">
        <f t="shared" si="47"/>
        <v>456.47499999999997</v>
      </c>
      <c r="J176" s="54">
        <f t="shared" si="48"/>
        <v>36.17999999999999</v>
      </c>
      <c r="K176" s="63">
        <f t="shared" si="49"/>
        <v>492.655</v>
      </c>
      <c r="L176" s="176"/>
    </row>
    <row r="177" spans="1:12" ht="29.25" customHeight="1">
      <c r="A177" s="46" t="s">
        <v>908</v>
      </c>
      <c r="B177" s="45" t="s">
        <v>678</v>
      </c>
      <c r="C177" s="68">
        <v>31832</v>
      </c>
      <c r="D177" s="89">
        <v>36</v>
      </c>
      <c r="E177" s="68">
        <v>33862</v>
      </c>
      <c r="F177" s="89" t="s">
        <v>970</v>
      </c>
      <c r="G177" s="50">
        <f t="shared" si="46"/>
        <v>2030</v>
      </c>
      <c r="H177" s="50">
        <v>36</v>
      </c>
      <c r="I177" s="55">
        <f t="shared" si="47"/>
        <v>1195.6699999999998</v>
      </c>
      <c r="J177" s="54">
        <f t="shared" si="48"/>
        <v>72.35999999999999</v>
      </c>
      <c r="K177" s="63">
        <f t="shared" si="49"/>
        <v>1268.0299999999997</v>
      </c>
      <c r="L177" s="176"/>
    </row>
    <row r="178" spans="1:12" ht="29.25" customHeight="1">
      <c r="A178" s="46" t="s">
        <v>909</v>
      </c>
      <c r="B178" s="45" t="s">
        <v>679</v>
      </c>
      <c r="C178" s="68">
        <v>33018</v>
      </c>
      <c r="D178" s="89">
        <v>1522</v>
      </c>
      <c r="E178" s="68">
        <v>33845</v>
      </c>
      <c r="F178" s="89">
        <v>1552</v>
      </c>
      <c r="G178" s="50">
        <f t="shared" si="46"/>
        <v>827</v>
      </c>
      <c r="H178" s="50">
        <f>F178-D178</f>
        <v>30</v>
      </c>
      <c r="I178" s="55">
        <f t="shared" si="47"/>
        <v>487.10299999999995</v>
      </c>
      <c r="J178" s="54">
        <f t="shared" si="48"/>
        <v>60.3</v>
      </c>
      <c r="K178" s="63">
        <f t="shared" si="49"/>
        <v>547.4029999999999</v>
      </c>
      <c r="L178" s="176"/>
    </row>
    <row r="179" spans="1:12" ht="29.25" customHeight="1">
      <c r="A179" s="46" t="s">
        <v>910</v>
      </c>
      <c r="B179" s="45" t="s">
        <v>680</v>
      </c>
      <c r="C179" s="68">
        <v>27519</v>
      </c>
      <c r="D179" s="74">
        <v>36</v>
      </c>
      <c r="E179" s="68">
        <v>29996</v>
      </c>
      <c r="F179" s="74" t="s">
        <v>1125</v>
      </c>
      <c r="G179" s="50">
        <f t="shared" si="46"/>
        <v>2477</v>
      </c>
      <c r="H179" s="50">
        <v>36</v>
      </c>
      <c r="I179" s="55">
        <f t="shared" si="47"/>
        <v>1458.953</v>
      </c>
      <c r="J179" s="54">
        <f t="shared" si="48"/>
        <v>72.35999999999999</v>
      </c>
      <c r="K179" s="63">
        <f t="shared" si="49"/>
        <v>1531.3129999999999</v>
      </c>
      <c r="L179" s="176"/>
    </row>
    <row r="180" spans="1:12" ht="29.25" customHeight="1">
      <c r="A180" s="177" t="s">
        <v>252</v>
      </c>
      <c r="B180" s="177"/>
      <c r="C180" s="70"/>
      <c r="D180" s="92"/>
      <c r="E180" s="69"/>
      <c r="F180" s="69"/>
      <c r="G180" s="51"/>
      <c r="H180" s="44"/>
      <c r="I180" s="64">
        <f>SUM(I170:I179)</f>
        <v>7265.3150000000005</v>
      </c>
      <c r="J180" s="64">
        <f>SUM(J170:J179)</f>
        <v>639.18</v>
      </c>
      <c r="K180" s="64">
        <f>SUM(K170:K179)</f>
        <v>7904.495</v>
      </c>
      <c r="L180" s="176"/>
    </row>
    <row r="181" spans="1:12" ht="25.5">
      <c r="A181" s="148" t="s">
        <v>775</v>
      </c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50"/>
    </row>
    <row r="182" spans="1:12" ht="24" customHeight="1">
      <c r="A182" s="150" t="s">
        <v>239</v>
      </c>
      <c r="B182" s="150"/>
      <c r="C182" s="179" t="s">
        <v>1108</v>
      </c>
      <c r="D182" s="180"/>
      <c r="E182" s="180"/>
      <c r="F182" s="180"/>
      <c r="G182" s="180"/>
      <c r="H182" s="180"/>
      <c r="J182" s="151"/>
      <c r="K182" s="151"/>
      <c r="L182" s="151"/>
    </row>
    <row r="183" spans="1:12" ht="29.25" customHeight="1">
      <c r="A183" s="172" t="s">
        <v>241</v>
      </c>
      <c r="B183" s="170" t="s">
        <v>242</v>
      </c>
      <c r="C183" s="172" t="s">
        <v>1117</v>
      </c>
      <c r="D183" s="172"/>
      <c r="E183" s="181" t="s">
        <v>1116</v>
      </c>
      <c r="F183" s="181"/>
      <c r="G183" s="178" t="s">
        <v>245</v>
      </c>
      <c r="H183" s="178"/>
      <c r="I183" s="171" t="s">
        <v>246</v>
      </c>
      <c r="J183" s="171"/>
      <c r="K183" s="171"/>
      <c r="L183" s="170" t="s">
        <v>247</v>
      </c>
    </row>
    <row r="184" spans="1:12" ht="29.25" customHeight="1">
      <c r="A184" s="172"/>
      <c r="B184" s="170"/>
      <c r="C184" s="72" t="s">
        <v>794</v>
      </c>
      <c r="D184" s="93" t="s">
        <v>795</v>
      </c>
      <c r="E184" s="14" t="s">
        <v>794</v>
      </c>
      <c r="F184" s="14" t="s">
        <v>795</v>
      </c>
      <c r="G184" s="48" t="s">
        <v>248</v>
      </c>
      <c r="H184" s="13" t="s">
        <v>249</v>
      </c>
      <c r="I184" s="62" t="s">
        <v>250</v>
      </c>
      <c r="J184" s="62" t="s">
        <v>251</v>
      </c>
      <c r="K184" s="62" t="s">
        <v>252</v>
      </c>
      <c r="L184" s="170"/>
    </row>
    <row r="185" spans="1:12" ht="29.25" customHeight="1">
      <c r="A185" s="46" t="s">
        <v>911</v>
      </c>
      <c r="B185" s="45" t="s">
        <v>681</v>
      </c>
      <c r="C185" s="68">
        <v>31192</v>
      </c>
      <c r="D185" s="89">
        <v>36</v>
      </c>
      <c r="E185" s="68">
        <v>31192</v>
      </c>
      <c r="F185" s="89" t="s">
        <v>1131</v>
      </c>
      <c r="G185" s="50">
        <f>E185-C185</f>
        <v>0</v>
      </c>
      <c r="H185" s="55">
        <v>36</v>
      </c>
      <c r="I185" s="55">
        <f>G185*0.589</f>
        <v>0</v>
      </c>
      <c r="J185" s="54">
        <f>H185*2.01</f>
        <v>72.35999999999999</v>
      </c>
      <c r="K185" s="63">
        <f>I185+J185</f>
        <v>72.35999999999999</v>
      </c>
      <c r="L185" s="176" t="s">
        <v>1169</v>
      </c>
    </row>
    <row r="186" spans="1:12" ht="29.25" customHeight="1">
      <c r="A186" s="46" t="s">
        <v>442</v>
      </c>
      <c r="B186" s="45" t="s">
        <v>259</v>
      </c>
      <c r="C186" s="68">
        <v>12762</v>
      </c>
      <c r="D186" s="89">
        <v>2271</v>
      </c>
      <c r="E186" s="68">
        <v>13163</v>
      </c>
      <c r="F186" s="89">
        <v>2304</v>
      </c>
      <c r="G186" s="50">
        <f aca="true" t="shared" si="50" ref="G186:H194">E186-C186</f>
        <v>401</v>
      </c>
      <c r="H186" s="50">
        <f t="shared" si="50"/>
        <v>33</v>
      </c>
      <c r="I186" s="55">
        <f aca="true" t="shared" si="51" ref="I186:I194">G186*0.589</f>
        <v>236.189</v>
      </c>
      <c r="J186" s="54">
        <f aca="true" t="shared" si="52" ref="J186:J194">H186*2.01</f>
        <v>66.33</v>
      </c>
      <c r="K186" s="63">
        <f aca="true" t="shared" si="53" ref="K186:K194">I186+J186</f>
        <v>302.519</v>
      </c>
      <c r="L186" s="176"/>
    </row>
    <row r="187" spans="1:12" ht="29.25" customHeight="1">
      <c r="A187" s="46" t="s">
        <v>912</v>
      </c>
      <c r="B187" s="45" t="s">
        <v>682</v>
      </c>
      <c r="C187" s="68">
        <v>31586</v>
      </c>
      <c r="D187" s="89">
        <v>728</v>
      </c>
      <c r="E187" s="68">
        <v>32618</v>
      </c>
      <c r="F187" s="89">
        <v>767</v>
      </c>
      <c r="G187" s="50">
        <f t="shared" si="50"/>
        <v>1032</v>
      </c>
      <c r="H187" s="50">
        <f t="shared" si="50"/>
        <v>39</v>
      </c>
      <c r="I187" s="55">
        <f t="shared" si="51"/>
        <v>607.848</v>
      </c>
      <c r="J187" s="54">
        <f t="shared" si="52"/>
        <v>78.38999999999999</v>
      </c>
      <c r="K187" s="63">
        <f t="shared" si="53"/>
        <v>686.2379999999999</v>
      </c>
      <c r="L187" s="176"/>
    </row>
    <row r="188" spans="1:12" ht="29.25" customHeight="1">
      <c r="A188" s="46" t="s">
        <v>913</v>
      </c>
      <c r="B188" s="45" t="s">
        <v>683</v>
      </c>
      <c r="C188" s="68">
        <v>10056</v>
      </c>
      <c r="D188" s="89">
        <v>1117</v>
      </c>
      <c r="E188" s="68">
        <v>10758</v>
      </c>
      <c r="F188" s="89">
        <v>1143</v>
      </c>
      <c r="G188" s="50">
        <f t="shared" si="50"/>
        <v>702</v>
      </c>
      <c r="H188" s="50">
        <f t="shared" si="50"/>
        <v>26</v>
      </c>
      <c r="I188" s="55">
        <f t="shared" si="51"/>
        <v>413.47799999999995</v>
      </c>
      <c r="J188" s="54">
        <f t="shared" si="52"/>
        <v>52.25999999999999</v>
      </c>
      <c r="K188" s="63">
        <f t="shared" si="53"/>
        <v>465.73799999999994</v>
      </c>
      <c r="L188" s="176"/>
    </row>
    <row r="189" spans="1:12" ht="29.25" customHeight="1">
      <c r="A189" s="46" t="s">
        <v>914</v>
      </c>
      <c r="B189" s="45" t="s">
        <v>684</v>
      </c>
      <c r="C189" s="68">
        <v>10023</v>
      </c>
      <c r="D189" s="74">
        <v>2767</v>
      </c>
      <c r="E189" s="68">
        <v>12157</v>
      </c>
      <c r="F189" s="74">
        <v>2799</v>
      </c>
      <c r="G189" s="50">
        <f t="shared" si="50"/>
        <v>2134</v>
      </c>
      <c r="H189" s="50">
        <f t="shared" si="50"/>
        <v>32</v>
      </c>
      <c r="I189" s="55">
        <f t="shared" si="51"/>
        <v>1256.926</v>
      </c>
      <c r="J189" s="54">
        <f t="shared" si="52"/>
        <v>64.32</v>
      </c>
      <c r="K189" s="63">
        <f t="shared" si="53"/>
        <v>1321.2459999999999</v>
      </c>
      <c r="L189" s="176"/>
    </row>
    <row r="190" spans="1:12" ht="29.25" customHeight="1">
      <c r="A190" s="46" t="s">
        <v>915</v>
      </c>
      <c r="B190" s="45" t="s">
        <v>685</v>
      </c>
      <c r="C190" s="68">
        <v>13602</v>
      </c>
      <c r="D190" s="89">
        <v>1639</v>
      </c>
      <c r="E190" s="68">
        <v>14005</v>
      </c>
      <c r="F190" s="89">
        <v>1672</v>
      </c>
      <c r="G190" s="50">
        <f t="shared" si="50"/>
        <v>403</v>
      </c>
      <c r="H190" s="50">
        <f t="shared" si="50"/>
        <v>33</v>
      </c>
      <c r="I190" s="55">
        <f t="shared" si="51"/>
        <v>237.367</v>
      </c>
      <c r="J190" s="54">
        <f t="shared" si="52"/>
        <v>66.33</v>
      </c>
      <c r="K190" s="63">
        <f t="shared" si="53"/>
        <v>303.697</v>
      </c>
      <c r="L190" s="176"/>
    </row>
    <row r="191" spans="1:12" ht="29.25" customHeight="1">
      <c r="A191" s="46" t="s">
        <v>916</v>
      </c>
      <c r="B191" s="45" t="s">
        <v>686</v>
      </c>
      <c r="C191" s="68">
        <v>14838</v>
      </c>
      <c r="D191" s="89">
        <v>36</v>
      </c>
      <c r="E191" s="68">
        <v>14845</v>
      </c>
      <c r="F191" s="89" t="s">
        <v>1131</v>
      </c>
      <c r="G191" s="50">
        <f t="shared" si="50"/>
        <v>7</v>
      </c>
      <c r="H191" s="50">
        <v>36</v>
      </c>
      <c r="I191" s="55">
        <f t="shared" si="51"/>
        <v>4.122999999999999</v>
      </c>
      <c r="J191" s="54">
        <f t="shared" si="52"/>
        <v>72.35999999999999</v>
      </c>
      <c r="K191" s="63">
        <f t="shared" si="53"/>
        <v>76.48299999999999</v>
      </c>
      <c r="L191" s="176"/>
    </row>
    <row r="192" spans="1:12" ht="29.25" customHeight="1">
      <c r="A192" s="46" t="s">
        <v>917</v>
      </c>
      <c r="B192" s="45" t="s">
        <v>687</v>
      </c>
      <c r="C192" s="68">
        <v>9067</v>
      </c>
      <c r="D192" s="89">
        <v>18</v>
      </c>
      <c r="E192" s="68">
        <v>9944</v>
      </c>
      <c r="F192" s="89" t="s">
        <v>1132</v>
      </c>
      <c r="G192" s="50">
        <f t="shared" si="50"/>
        <v>877</v>
      </c>
      <c r="H192" s="50">
        <v>18</v>
      </c>
      <c r="I192" s="55">
        <f t="shared" si="51"/>
        <v>516.553</v>
      </c>
      <c r="J192" s="54">
        <f t="shared" si="52"/>
        <v>36.17999999999999</v>
      </c>
      <c r="K192" s="63">
        <f t="shared" si="53"/>
        <v>552.733</v>
      </c>
      <c r="L192" s="176"/>
    </row>
    <row r="193" spans="1:12" ht="29.25" customHeight="1">
      <c r="A193" s="46" t="s">
        <v>918</v>
      </c>
      <c r="B193" s="45" t="s">
        <v>688</v>
      </c>
      <c r="C193" s="68">
        <v>38655</v>
      </c>
      <c r="D193" s="89">
        <v>3062</v>
      </c>
      <c r="E193" s="68">
        <v>40169</v>
      </c>
      <c r="F193" s="89">
        <v>3094</v>
      </c>
      <c r="G193" s="50">
        <f t="shared" si="50"/>
        <v>1514</v>
      </c>
      <c r="H193" s="50">
        <f t="shared" si="50"/>
        <v>32</v>
      </c>
      <c r="I193" s="55">
        <f t="shared" si="51"/>
        <v>891.746</v>
      </c>
      <c r="J193" s="54">
        <f t="shared" si="52"/>
        <v>64.32</v>
      </c>
      <c r="K193" s="63">
        <f t="shared" si="53"/>
        <v>956.066</v>
      </c>
      <c r="L193" s="176"/>
    </row>
    <row r="194" spans="1:12" ht="29.25" customHeight="1">
      <c r="A194" s="46" t="s">
        <v>919</v>
      </c>
      <c r="B194" s="45" t="s">
        <v>689</v>
      </c>
      <c r="C194" s="68">
        <v>35177</v>
      </c>
      <c r="D194" s="74">
        <v>36</v>
      </c>
      <c r="E194" s="68">
        <v>36285</v>
      </c>
      <c r="F194" s="74" t="s">
        <v>1131</v>
      </c>
      <c r="G194" s="50">
        <f t="shared" si="50"/>
        <v>1108</v>
      </c>
      <c r="H194" s="50">
        <v>36</v>
      </c>
      <c r="I194" s="55">
        <f t="shared" si="51"/>
        <v>652.612</v>
      </c>
      <c r="J194" s="54">
        <f t="shared" si="52"/>
        <v>72.35999999999999</v>
      </c>
      <c r="K194" s="63">
        <f t="shared" si="53"/>
        <v>724.972</v>
      </c>
      <c r="L194" s="176"/>
    </row>
    <row r="195" spans="1:12" ht="29.25" customHeight="1">
      <c r="A195" s="177" t="s">
        <v>252</v>
      </c>
      <c r="B195" s="177"/>
      <c r="C195" s="70"/>
      <c r="D195" s="92"/>
      <c r="E195" s="69"/>
      <c r="F195" s="69"/>
      <c r="G195" s="51"/>
      <c r="H195" s="44"/>
      <c r="I195" s="64">
        <f>SUM(I185:I194)</f>
        <v>4816.842</v>
      </c>
      <c r="J195" s="64">
        <f>SUM(J185:J194)</f>
        <v>645.2099999999999</v>
      </c>
      <c r="K195" s="64">
        <f>SUM(K185:K194)</f>
        <v>5462.052</v>
      </c>
      <c r="L195" s="176"/>
    </row>
    <row r="196" spans="1:12" ht="25.5">
      <c r="A196" s="148" t="s">
        <v>775</v>
      </c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50"/>
    </row>
    <row r="197" spans="1:12" ht="24" customHeight="1">
      <c r="A197" s="150" t="s">
        <v>239</v>
      </c>
      <c r="B197" s="150"/>
      <c r="C197" s="179" t="s">
        <v>1108</v>
      </c>
      <c r="D197" s="180"/>
      <c r="E197" s="180"/>
      <c r="F197" s="180"/>
      <c r="G197" s="180"/>
      <c r="H197" s="180"/>
      <c r="J197" s="151"/>
      <c r="K197" s="151"/>
      <c r="L197" s="151"/>
    </row>
    <row r="198" spans="1:12" ht="29.25" customHeight="1">
      <c r="A198" s="172" t="s">
        <v>241</v>
      </c>
      <c r="B198" s="170" t="s">
        <v>242</v>
      </c>
      <c r="C198" s="172" t="s">
        <v>1117</v>
      </c>
      <c r="D198" s="172"/>
      <c r="E198" s="181" t="s">
        <v>1116</v>
      </c>
      <c r="F198" s="181"/>
      <c r="G198" s="178" t="s">
        <v>245</v>
      </c>
      <c r="H198" s="178"/>
      <c r="I198" s="171" t="s">
        <v>246</v>
      </c>
      <c r="J198" s="171"/>
      <c r="K198" s="171"/>
      <c r="L198" s="170" t="s">
        <v>247</v>
      </c>
    </row>
    <row r="199" spans="1:12" ht="29.25" customHeight="1">
      <c r="A199" s="172"/>
      <c r="B199" s="170"/>
      <c r="C199" s="72" t="s">
        <v>794</v>
      </c>
      <c r="D199" s="93" t="s">
        <v>795</v>
      </c>
      <c r="E199" s="14" t="s">
        <v>794</v>
      </c>
      <c r="F199" s="14" t="s">
        <v>795</v>
      </c>
      <c r="G199" s="48" t="s">
        <v>248</v>
      </c>
      <c r="H199" s="13" t="s">
        <v>249</v>
      </c>
      <c r="I199" s="62" t="s">
        <v>250</v>
      </c>
      <c r="J199" s="62" t="s">
        <v>251</v>
      </c>
      <c r="K199" s="62" t="s">
        <v>252</v>
      </c>
      <c r="L199" s="170"/>
    </row>
    <row r="200" spans="1:12" ht="29.25" customHeight="1">
      <c r="A200" s="46" t="s">
        <v>920</v>
      </c>
      <c r="B200" s="45" t="s">
        <v>690</v>
      </c>
      <c r="C200" s="68">
        <v>12796</v>
      </c>
      <c r="D200" s="89">
        <v>36</v>
      </c>
      <c r="E200" s="68">
        <v>13672</v>
      </c>
      <c r="F200" s="89" t="s">
        <v>1125</v>
      </c>
      <c r="G200" s="50">
        <f>E200-C200</f>
        <v>876</v>
      </c>
      <c r="H200" s="50">
        <v>36</v>
      </c>
      <c r="I200" s="55">
        <f>G200*0.589</f>
        <v>515.9639999999999</v>
      </c>
      <c r="J200" s="54">
        <f>H200*2.01</f>
        <v>72.35999999999999</v>
      </c>
      <c r="K200" s="63">
        <f>I200+J200</f>
        <v>588.324</v>
      </c>
      <c r="L200" s="176" t="s">
        <v>1169</v>
      </c>
    </row>
    <row r="201" spans="1:12" ht="29.25" customHeight="1">
      <c r="A201" s="46" t="s">
        <v>230</v>
      </c>
      <c r="B201" s="45" t="s">
        <v>691</v>
      </c>
      <c r="C201" s="68">
        <v>19182</v>
      </c>
      <c r="D201" s="89">
        <v>1945</v>
      </c>
      <c r="E201" s="68">
        <v>20177</v>
      </c>
      <c r="F201" s="89">
        <v>1976</v>
      </c>
      <c r="G201" s="50">
        <f aca="true" t="shared" si="54" ref="G201:H209">E201-C201</f>
        <v>995</v>
      </c>
      <c r="H201" s="50">
        <f t="shared" si="54"/>
        <v>31</v>
      </c>
      <c r="I201" s="55">
        <f aca="true" t="shared" si="55" ref="I201:I209">G201*0.589</f>
        <v>586.055</v>
      </c>
      <c r="J201" s="54">
        <f aca="true" t="shared" si="56" ref="J201:J209">H201*2.01</f>
        <v>62.309999999999995</v>
      </c>
      <c r="K201" s="63">
        <f aca="true" t="shared" si="57" ref="K201:K209">I201+J201</f>
        <v>648.3649999999999</v>
      </c>
      <c r="L201" s="176"/>
    </row>
    <row r="202" spans="1:12" ht="29.25" customHeight="1">
      <c r="A202" s="46" t="s">
        <v>921</v>
      </c>
      <c r="B202" s="45" t="s">
        <v>692</v>
      </c>
      <c r="C202" s="68">
        <v>32401</v>
      </c>
      <c r="D202" s="89">
        <v>1463</v>
      </c>
      <c r="E202" s="68">
        <v>34228</v>
      </c>
      <c r="F202" s="89">
        <v>1496</v>
      </c>
      <c r="G202" s="50">
        <f t="shared" si="54"/>
        <v>1827</v>
      </c>
      <c r="H202" s="50">
        <f t="shared" si="54"/>
        <v>33</v>
      </c>
      <c r="I202" s="55">
        <f t="shared" si="55"/>
        <v>1076.1029999999998</v>
      </c>
      <c r="J202" s="54">
        <f t="shared" si="56"/>
        <v>66.33</v>
      </c>
      <c r="K202" s="63">
        <f t="shared" si="57"/>
        <v>1142.4329999999998</v>
      </c>
      <c r="L202" s="176"/>
    </row>
    <row r="203" spans="1:12" ht="29.25" customHeight="1">
      <c r="A203" s="46" t="s">
        <v>922</v>
      </c>
      <c r="B203" s="45" t="s">
        <v>693</v>
      </c>
      <c r="C203" s="68">
        <v>31454</v>
      </c>
      <c r="D203" s="89">
        <v>1445</v>
      </c>
      <c r="E203" s="68">
        <v>32906</v>
      </c>
      <c r="F203" s="89">
        <v>1482</v>
      </c>
      <c r="G203" s="50">
        <f t="shared" si="54"/>
        <v>1452</v>
      </c>
      <c r="H203" s="50">
        <f t="shared" si="54"/>
        <v>37</v>
      </c>
      <c r="I203" s="55">
        <f t="shared" si="55"/>
        <v>855.228</v>
      </c>
      <c r="J203" s="54">
        <f t="shared" si="56"/>
        <v>74.36999999999999</v>
      </c>
      <c r="K203" s="63">
        <f t="shared" si="57"/>
        <v>929.598</v>
      </c>
      <c r="L203" s="176"/>
    </row>
    <row r="204" spans="1:12" ht="29.25" customHeight="1">
      <c r="A204" s="46" t="s">
        <v>923</v>
      </c>
      <c r="B204" s="45" t="s">
        <v>694</v>
      </c>
      <c r="C204" s="68">
        <v>19849</v>
      </c>
      <c r="D204" s="74">
        <v>2350</v>
      </c>
      <c r="E204" s="68">
        <v>20710</v>
      </c>
      <c r="F204" s="74">
        <v>2378</v>
      </c>
      <c r="G204" s="50">
        <f t="shared" si="54"/>
        <v>861</v>
      </c>
      <c r="H204" s="50">
        <f t="shared" si="54"/>
        <v>28</v>
      </c>
      <c r="I204" s="55">
        <f t="shared" si="55"/>
        <v>507.12899999999996</v>
      </c>
      <c r="J204" s="54">
        <f t="shared" si="56"/>
        <v>56.279999999999994</v>
      </c>
      <c r="K204" s="63">
        <f t="shared" si="57"/>
        <v>563.409</v>
      </c>
      <c r="L204" s="176"/>
    </row>
    <row r="205" spans="1:12" ht="29.25" customHeight="1">
      <c r="A205" s="46" t="s">
        <v>924</v>
      </c>
      <c r="B205" s="45" t="s">
        <v>695</v>
      </c>
      <c r="C205" s="68">
        <v>18630</v>
      </c>
      <c r="D205" s="89">
        <v>36</v>
      </c>
      <c r="E205" s="68">
        <v>19591</v>
      </c>
      <c r="F205" s="89" t="s">
        <v>1125</v>
      </c>
      <c r="G205" s="50">
        <f t="shared" si="54"/>
        <v>961</v>
      </c>
      <c r="H205" s="50">
        <v>36</v>
      </c>
      <c r="I205" s="55">
        <f t="shared" si="55"/>
        <v>566.029</v>
      </c>
      <c r="J205" s="54">
        <f t="shared" si="56"/>
        <v>72.35999999999999</v>
      </c>
      <c r="K205" s="63">
        <f t="shared" si="57"/>
        <v>638.389</v>
      </c>
      <c r="L205" s="176"/>
    </row>
    <row r="206" spans="1:12" ht="29.25" customHeight="1">
      <c r="A206" s="46" t="s">
        <v>925</v>
      </c>
      <c r="B206" s="45" t="s">
        <v>696</v>
      </c>
      <c r="C206" s="68">
        <v>12915</v>
      </c>
      <c r="D206" s="89">
        <v>36</v>
      </c>
      <c r="E206" s="68">
        <v>13614</v>
      </c>
      <c r="F206" s="89" t="s">
        <v>1125</v>
      </c>
      <c r="G206" s="50">
        <f t="shared" si="54"/>
        <v>699</v>
      </c>
      <c r="H206" s="50">
        <v>36</v>
      </c>
      <c r="I206" s="55">
        <f t="shared" si="55"/>
        <v>411.71099999999996</v>
      </c>
      <c r="J206" s="54">
        <f t="shared" si="56"/>
        <v>72.35999999999999</v>
      </c>
      <c r="K206" s="63">
        <f t="shared" si="57"/>
        <v>484.0709999999999</v>
      </c>
      <c r="L206" s="176"/>
    </row>
    <row r="207" spans="1:12" ht="29.25" customHeight="1">
      <c r="A207" s="46" t="s">
        <v>926</v>
      </c>
      <c r="B207" s="45" t="s">
        <v>697</v>
      </c>
      <c r="C207" s="68">
        <v>11853</v>
      </c>
      <c r="D207" s="89">
        <v>36</v>
      </c>
      <c r="E207" s="68">
        <v>12364</v>
      </c>
      <c r="F207" s="89" t="s">
        <v>1125</v>
      </c>
      <c r="G207" s="50">
        <f t="shared" si="54"/>
        <v>511</v>
      </c>
      <c r="H207" s="50">
        <v>36</v>
      </c>
      <c r="I207" s="55">
        <f t="shared" si="55"/>
        <v>300.979</v>
      </c>
      <c r="J207" s="54">
        <f t="shared" si="56"/>
        <v>72.35999999999999</v>
      </c>
      <c r="K207" s="63">
        <f t="shared" si="57"/>
        <v>373.33899999999994</v>
      </c>
      <c r="L207" s="176"/>
    </row>
    <row r="208" spans="1:12" ht="29.25" customHeight="1">
      <c r="A208" s="46" t="s">
        <v>927</v>
      </c>
      <c r="B208" s="45" t="s">
        <v>698</v>
      </c>
      <c r="C208" s="68">
        <v>31152</v>
      </c>
      <c r="D208" s="89">
        <v>36</v>
      </c>
      <c r="E208" s="68">
        <v>31998</v>
      </c>
      <c r="F208" s="89" t="s">
        <v>1125</v>
      </c>
      <c r="G208" s="50">
        <f t="shared" si="54"/>
        <v>846</v>
      </c>
      <c r="H208" s="50">
        <v>36</v>
      </c>
      <c r="I208" s="55">
        <f t="shared" si="55"/>
        <v>498.294</v>
      </c>
      <c r="J208" s="54">
        <f t="shared" si="56"/>
        <v>72.35999999999999</v>
      </c>
      <c r="K208" s="63">
        <f t="shared" si="57"/>
        <v>570.654</v>
      </c>
      <c r="L208" s="176"/>
    </row>
    <row r="209" spans="1:12" ht="29.25" customHeight="1">
      <c r="A209" s="46" t="s">
        <v>928</v>
      </c>
      <c r="B209" s="45" t="s">
        <v>699</v>
      </c>
      <c r="C209" s="68">
        <v>37716</v>
      </c>
      <c r="D209" s="74">
        <v>1401</v>
      </c>
      <c r="E209" s="68">
        <v>39493</v>
      </c>
      <c r="F209" s="74">
        <v>1432</v>
      </c>
      <c r="G209" s="50">
        <f t="shared" si="54"/>
        <v>1777</v>
      </c>
      <c r="H209" s="50">
        <f t="shared" si="54"/>
        <v>31</v>
      </c>
      <c r="I209" s="55">
        <f t="shared" si="55"/>
        <v>1046.653</v>
      </c>
      <c r="J209" s="54">
        <f t="shared" si="56"/>
        <v>62.309999999999995</v>
      </c>
      <c r="K209" s="63">
        <f t="shared" si="57"/>
        <v>1108.963</v>
      </c>
      <c r="L209" s="176"/>
    </row>
    <row r="210" spans="1:12" ht="29.25" customHeight="1">
      <c r="A210" s="177" t="s">
        <v>252</v>
      </c>
      <c r="B210" s="177"/>
      <c r="C210" s="70"/>
      <c r="D210" s="92"/>
      <c r="E210" s="69"/>
      <c r="F210" s="69"/>
      <c r="G210" s="51"/>
      <c r="H210" s="44"/>
      <c r="I210" s="64">
        <f>SUM(I200:I209)</f>
        <v>6364.145</v>
      </c>
      <c r="J210" s="64">
        <f>SUM(J200:J209)</f>
        <v>683.4</v>
      </c>
      <c r="K210" s="64">
        <f>SUM(K200:K209)</f>
        <v>7047.544999999998</v>
      </c>
      <c r="L210" s="176"/>
    </row>
    <row r="211" spans="1:12" ht="25.5">
      <c r="A211" s="148" t="s">
        <v>775</v>
      </c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50"/>
    </row>
    <row r="212" spans="1:12" ht="24" customHeight="1">
      <c r="A212" s="150" t="s">
        <v>239</v>
      </c>
      <c r="B212" s="150"/>
      <c r="C212" s="179" t="s">
        <v>1108</v>
      </c>
      <c r="D212" s="180"/>
      <c r="E212" s="180"/>
      <c r="F212" s="180"/>
      <c r="G212" s="180"/>
      <c r="H212" s="180"/>
      <c r="J212" s="151"/>
      <c r="K212" s="151"/>
      <c r="L212" s="151"/>
    </row>
    <row r="213" spans="1:12" ht="29.25" customHeight="1">
      <c r="A213" s="172" t="s">
        <v>241</v>
      </c>
      <c r="B213" s="170" t="s">
        <v>242</v>
      </c>
      <c r="C213" s="172" t="s">
        <v>1117</v>
      </c>
      <c r="D213" s="172"/>
      <c r="E213" s="181" t="s">
        <v>1116</v>
      </c>
      <c r="F213" s="181"/>
      <c r="G213" s="178" t="s">
        <v>245</v>
      </c>
      <c r="H213" s="178"/>
      <c r="I213" s="171" t="s">
        <v>246</v>
      </c>
      <c r="J213" s="171"/>
      <c r="K213" s="171"/>
      <c r="L213" s="170" t="s">
        <v>247</v>
      </c>
    </row>
    <row r="214" spans="1:12" ht="29.25" customHeight="1">
      <c r="A214" s="172"/>
      <c r="B214" s="170"/>
      <c r="C214" s="72" t="s">
        <v>794</v>
      </c>
      <c r="D214" s="93" t="s">
        <v>795</v>
      </c>
      <c r="E214" s="14" t="s">
        <v>794</v>
      </c>
      <c r="F214" s="14" t="s">
        <v>795</v>
      </c>
      <c r="G214" s="48" t="s">
        <v>248</v>
      </c>
      <c r="H214" s="13" t="s">
        <v>249</v>
      </c>
      <c r="I214" s="62" t="s">
        <v>250</v>
      </c>
      <c r="J214" s="62" t="s">
        <v>251</v>
      </c>
      <c r="K214" s="62" t="s">
        <v>252</v>
      </c>
      <c r="L214" s="170"/>
    </row>
    <row r="215" spans="1:12" ht="29.25" customHeight="1">
      <c r="A215" s="46" t="s">
        <v>929</v>
      </c>
      <c r="B215" s="45" t="s">
        <v>700</v>
      </c>
      <c r="C215" s="68">
        <v>20401</v>
      </c>
      <c r="D215" s="89">
        <v>36</v>
      </c>
      <c r="E215" s="68">
        <v>21731</v>
      </c>
      <c r="F215" s="89" t="s">
        <v>1125</v>
      </c>
      <c r="G215" s="50">
        <f>E215-C215</f>
        <v>1330</v>
      </c>
      <c r="H215" s="50">
        <v>36</v>
      </c>
      <c r="I215" s="55">
        <f>G215*0.589</f>
        <v>783.37</v>
      </c>
      <c r="J215" s="54">
        <f>H215*2.01</f>
        <v>72.35999999999999</v>
      </c>
      <c r="K215" s="63">
        <f>I215+J215</f>
        <v>855.73</v>
      </c>
      <c r="L215" s="176" t="s">
        <v>1169</v>
      </c>
    </row>
    <row r="216" spans="1:12" ht="29.25" customHeight="1">
      <c r="A216" s="46" t="s">
        <v>443</v>
      </c>
      <c r="B216" s="45" t="s">
        <v>701</v>
      </c>
      <c r="C216" s="68">
        <v>4379</v>
      </c>
      <c r="D216" s="89">
        <v>18</v>
      </c>
      <c r="E216" s="68">
        <v>5278</v>
      </c>
      <c r="F216" s="89" t="s">
        <v>1130</v>
      </c>
      <c r="G216" s="50">
        <f aca="true" t="shared" si="58" ref="G216:G224">E216-C216</f>
        <v>899</v>
      </c>
      <c r="H216" s="50">
        <v>18</v>
      </c>
      <c r="I216" s="55">
        <f aca="true" t="shared" si="59" ref="I216:I224">G216*0.589</f>
        <v>529.511</v>
      </c>
      <c r="J216" s="54">
        <f aca="true" t="shared" si="60" ref="J216:J224">H216*2.01</f>
        <v>36.17999999999999</v>
      </c>
      <c r="K216" s="63">
        <f aca="true" t="shared" si="61" ref="K216:K224">I216+J216</f>
        <v>565.6909999999999</v>
      </c>
      <c r="L216" s="176"/>
    </row>
    <row r="217" spans="1:12" ht="29.25" customHeight="1">
      <c r="A217" s="46" t="s">
        <v>930</v>
      </c>
      <c r="B217" s="45" t="s">
        <v>702</v>
      </c>
      <c r="C217" s="68">
        <v>14807</v>
      </c>
      <c r="D217" s="89">
        <v>0</v>
      </c>
      <c r="E217" s="68">
        <v>15714</v>
      </c>
      <c r="F217" s="89" t="s">
        <v>1125</v>
      </c>
      <c r="G217" s="50">
        <f t="shared" si="58"/>
        <v>907</v>
      </c>
      <c r="H217" s="50">
        <v>36</v>
      </c>
      <c r="I217" s="55">
        <f t="shared" si="59"/>
        <v>534.223</v>
      </c>
      <c r="J217" s="54">
        <f t="shared" si="60"/>
        <v>72.35999999999999</v>
      </c>
      <c r="K217" s="63">
        <f t="shared" si="61"/>
        <v>606.583</v>
      </c>
      <c r="L217" s="176"/>
    </row>
    <row r="218" spans="1:12" ht="29.25" customHeight="1">
      <c r="A218" s="46" t="s">
        <v>931</v>
      </c>
      <c r="B218" s="45" t="s">
        <v>703</v>
      </c>
      <c r="C218" s="68">
        <v>1683</v>
      </c>
      <c r="D218" s="89">
        <v>277</v>
      </c>
      <c r="E218" s="68">
        <v>1906</v>
      </c>
      <c r="F218" s="89">
        <v>289</v>
      </c>
      <c r="G218" s="50">
        <f t="shared" si="58"/>
        <v>223</v>
      </c>
      <c r="H218" s="50">
        <f>F218-D218</f>
        <v>12</v>
      </c>
      <c r="I218" s="55">
        <f t="shared" si="59"/>
        <v>131.34699999999998</v>
      </c>
      <c r="J218" s="54">
        <f t="shared" si="60"/>
        <v>24.119999999999997</v>
      </c>
      <c r="K218" s="63">
        <f t="shared" si="61"/>
        <v>155.46699999999998</v>
      </c>
      <c r="L218" s="176"/>
    </row>
    <row r="219" spans="1:12" ht="29.25" customHeight="1">
      <c r="A219" s="46" t="s">
        <v>932</v>
      </c>
      <c r="B219" s="45" t="s">
        <v>704</v>
      </c>
      <c r="C219" s="68">
        <v>29073</v>
      </c>
      <c r="D219" s="74">
        <v>5</v>
      </c>
      <c r="E219" s="68">
        <v>29762</v>
      </c>
      <c r="F219" s="74" t="s">
        <v>1125</v>
      </c>
      <c r="G219" s="50">
        <f t="shared" si="58"/>
        <v>689</v>
      </c>
      <c r="H219" s="50">
        <v>36</v>
      </c>
      <c r="I219" s="55">
        <f t="shared" si="59"/>
        <v>405.82099999999997</v>
      </c>
      <c r="J219" s="54">
        <f t="shared" si="60"/>
        <v>72.35999999999999</v>
      </c>
      <c r="K219" s="63">
        <f t="shared" si="61"/>
        <v>478.1809999999999</v>
      </c>
      <c r="L219" s="176"/>
    </row>
    <row r="220" spans="1:12" ht="29.25" customHeight="1">
      <c r="A220" s="46" t="s">
        <v>933</v>
      </c>
      <c r="B220" s="45" t="s">
        <v>705</v>
      </c>
      <c r="C220" s="68">
        <v>15793</v>
      </c>
      <c r="D220" s="89">
        <v>2208</v>
      </c>
      <c r="E220" s="68">
        <v>16931</v>
      </c>
      <c r="F220" s="89">
        <v>2240</v>
      </c>
      <c r="G220" s="50">
        <f t="shared" si="58"/>
        <v>1138</v>
      </c>
      <c r="H220" s="50">
        <f>F220-D220</f>
        <v>32</v>
      </c>
      <c r="I220" s="55">
        <f t="shared" si="59"/>
        <v>670.2819999999999</v>
      </c>
      <c r="J220" s="54">
        <f t="shared" si="60"/>
        <v>64.32</v>
      </c>
      <c r="K220" s="63">
        <f t="shared" si="61"/>
        <v>734.6019999999999</v>
      </c>
      <c r="L220" s="176"/>
    </row>
    <row r="221" spans="1:12" ht="29.25" customHeight="1">
      <c r="A221" s="46" t="s">
        <v>934</v>
      </c>
      <c r="B221" s="45" t="s">
        <v>706</v>
      </c>
      <c r="C221" s="68">
        <v>15947</v>
      </c>
      <c r="D221" s="89">
        <v>1498</v>
      </c>
      <c r="E221" s="68">
        <v>16777</v>
      </c>
      <c r="F221" s="89">
        <v>1527</v>
      </c>
      <c r="G221" s="50">
        <f t="shared" si="58"/>
        <v>830</v>
      </c>
      <c r="H221" s="50">
        <f>F221-D221</f>
        <v>29</v>
      </c>
      <c r="I221" s="55">
        <f t="shared" si="59"/>
        <v>488.86999999999995</v>
      </c>
      <c r="J221" s="54">
        <f t="shared" si="60"/>
        <v>58.28999999999999</v>
      </c>
      <c r="K221" s="63">
        <f t="shared" si="61"/>
        <v>547.16</v>
      </c>
      <c r="L221" s="176"/>
    </row>
    <row r="222" spans="1:12" ht="29.25" customHeight="1">
      <c r="A222" s="46" t="s">
        <v>935</v>
      </c>
      <c r="B222" s="45" t="s">
        <v>707</v>
      </c>
      <c r="C222" s="68">
        <v>15842</v>
      </c>
      <c r="D222" s="89">
        <v>1985</v>
      </c>
      <c r="E222" s="68">
        <v>17609</v>
      </c>
      <c r="F222" s="89">
        <v>2017</v>
      </c>
      <c r="G222" s="50">
        <f t="shared" si="58"/>
        <v>1767</v>
      </c>
      <c r="H222" s="50">
        <f>F222-D222</f>
        <v>32</v>
      </c>
      <c r="I222" s="55">
        <f t="shared" si="59"/>
        <v>1040.763</v>
      </c>
      <c r="J222" s="54">
        <f t="shared" si="60"/>
        <v>64.32</v>
      </c>
      <c r="K222" s="63">
        <f t="shared" si="61"/>
        <v>1105.0829999999999</v>
      </c>
      <c r="L222" s="176"/>
    </row>
    <row r="223" spans="1:12" ht="29.25" customHeight="1">
      <c r="A223" s="46" t="s">
        <v>936</v>
      </c>
      <c r="B223" s="45" t="s">
        <v>708</v>
      </c>
      <c r="C223" s="68">
        <v>32361</v>
      </c>
      <c r="D223" s="89">
        <v>36</v>
      </c>
      <c r="E223" s="68">
        <v>33512</v>
      </c>
      <c r="F223" s="89" t="s">
        <v>1133</v>
      </c>
      <c r="G223" s="50">
        <f t="shared" si="58"/>
        <v>1151</v>
      </c>
      <c r="H223" s="50">
        <v>36</v>
      </c>
      <c r="I223" s="55">
        <f t="shared" si="59"/>
        <v>677.939</v>
      </c>
      <c r="J223" s="54">
        <f t="shared" si="60"/>
        <v>72.35999999999999</v>
      </c>
      <c r="K223" s="63">
        <f t="shared" si="61"/>
        <v>750.299</v>
      </c>
      <c r="L223" s="176"/>
    </row>
    <row r="224" spans="1:12" ht="29.25" customHeight="1">
      <c r="A224" s="46" t="s">
        <v>937</v>
      </c>
      <c r="B224" s="45" t="s">
        <v>709</v>
      </c>
      <c r="C224" s="68">
        <v>18315</v>
      </c>
      <c r="D224" s="74">
        <v>36</v>
      </c>
      <c r="E224" s="68">
        <v>19075</v>
      </c>
      <c r="F224" s="74" t="s">
        <v>1133</v>
      </c>
      <c r="G224" s="50">
        <f t="shared" si="58"/>
        <v>760</v>
      </c>
      <c r="H224" s="50">
        <v>36</v>
      </c>
      <c r="I224" s="55">
        <f t="shared" si="59"/>
        <v>447.64</v>
      </c>
      <c r="J224" s="54">
        <f t="shared" si="60"/>
        <v>72.35999999999999</v>
      </c>
      <c r="K224" s="63">
        <f t="shared" si="61"/>
        <v>520</v>
      </c>
      <c r="L224" s="176"/>
    </row>
    <row r="225" spans="1:12" ht="29.25" customHeight="1">
      <c r="A225" s="177" t="s">
        <v>252</v>
      </c>
      <c r="B225" s="177"/>
      <c r="C225" s="70"/>
      <c r="D225" s="92"/>
      <c r="E225" s="69"/>
      <c r="F225" s="69"/>
      <c r="G225" s="51"/>
      <c r="H225" s="44"/>
      <c r="I225" s="64">
        <f>SUM(I215:I224)</f>
        <v>5709.7660000000005</v>
      </c>
      <c r="J225" s="64">
        <f>SUM(J215:J224)</f>
        <v>609.03</v>
      </c>
      <c r="K225" s="64">
        <f>SUM(K215:K224)</f>
        <v>6318.795999999999</v>
      </c>
      <c r="L225" s="176"/>
    </row>
    <row r="226" spans="1:12" ht="25.5">
      <c r="A226" s="148" t="s">
        <v>775</v>
      </c>
      <c r="B226" s="149"/>
      <c r="C226" s="149"/>
      <c r="D226" s="149"/>
      <c r="E226" s="149"/>
      <c r="F226" s="149"/>
      <c r="G226" s="149"/>
      <c r="H226" s="149"/>
      <c r="I226" s="149"/>
      <c r="J226" s="149"/>
      <c r="K226" s="149"/>
      <c r="L226" s="150"/>
    </row>
    <row r="227" spans="1:12" ht="24" customHeight="1">
      <c r="A227" s="150" t="s">
        <v>239</v>
      </c>
      <c r="B227" s="150"/>
      <c r="C227" s="179" t="s">
        <v>1108</v>
      </c>
      <c r="D227" s="180"/>
      <c r="E227" s="180"/>
      <c r="F227" s="180"/>
      <c r="G227" s="180"/>
      <c r="H227" s="180"/>
      <c r="J227" s="151"/>
      <c r="K227" s="151"/>
      <c r="L227" s="151"/>
    </row>
    <row r="228" spans="1:12" ht="29.25" customHeight="1">
      <c r="A228" s="172" t="s">
        <v>241</v>
      </c>
      <c r="B228" s="170" t="s">
        <v>242</v>
      </c>
      <c r="C228" s="172" t="s">
        <v>1117</v>
      </c>
      <c r="D228" s="172"/>
      <c r="E228" s="181" t="s">
        <v>1116</v>
      </c>
      <c r="F228" s="181"/>
      <c r="G228" s="178" t="s">
        <v>245</v>
      </c>
      <c r="H228" s="178"/>
      <c r="I228" s="171" t="s">
        <v>246</v>
      </c>
      <c r="J228" s="171"/>
      <c r="K228" s="171"/>
      <c r="L228" s="170" t="s">
        <v>247</v>
      </c>
    </row>
    <row r="229" spans="1:12" ht="29.25" customHeight="1">
      <c r="A229" s="172"/>
      <c r="B229" s="170"/>
      <c r="C229" s="72" t="s">
        <v>794</v>
      </c>
      <c r="D229" s="93" t="s">
        <v>795</v>
      </c>
      <c r="E229" s="14" t="s">
        <v>794</v>
      </c>
      <c r="F229" s="14" t="s">
        <v>795</v>
      </c>
      <c r="G229" s="48" t="s">
        <v>248</v>
      </c>
      <c r="H229" s="13" t="s">
        <v>249</v>
      </c>
      <c r="I229" s="62" t="s">
        <v>250</v>
      </c>
      <c r="J229" s="62" t="s">
        <v>251</v>
      </c>
      <c r="K229" s="62" t="s">
        <v>252</v>
      </c>
      <c r="L229" s="170"/>
    </row>
    <row r="230" spans="1:12" ht="29.25" customHeight="1">
      <c r="A230" s="46" t="s">
        <v>939</v>
      </c>
      <c r="B230" s="45" t="s">
        <v>711</v>
      </c>
      <c r="C230" s="68">
        <v>13249</v>
      </c>
      <c r="D230" s="89">
        <v>1811</v>
      </c>
      <c r="E230" s="68">
        <v>13695</v>
      </c>
      <c r="F230" s="89">
        <v>1827</v>
      </c>
      <c r="G230" s="50">
        <f>E230-C230</f>
        <v>446</v>
      </c>
      <c r="H230" s="50">
        <f aca="true" t="shared" si="62" ref="H230:H238">F230-D230</f>
        <v>16</v>
      </c>
      <c r="I230" s="55">
        <f>G230*0.589</f>
        <v>262.69399999999996</v>
      </c>
      <c r="J230" s="54">
        <f>H230*2.01</f>
        <v>32.16</v>
      </c>
      <c r="K230" s="63">
        <f>I230+J230</f>
        <v>294.8539999999999</v>
      </c>
      <c r="L230" s="176" t="s">
        <v>1169</v>
      </c>
    </row>
    <row r="231" spans="1:12" ht="29.25" customHeight="1">
      <c r="A231" s="46" t="s">
        <v>710</v>
      </c>
      <c r="B231" s="45" t="s">
        <v>948</v>
      </c>
      <c r="C231" s="68">
        <v>5355</v>
      </c>
      <c r="D231" s="89">
        <v>36</v>
      </c>
      <c r="E231" s="68">
        <v>6998</v>
      </c>
      <c r="F231" s="89" t="s">
        <v>1125</v>
      </c>
      <c r="G231" s="50">
        <f aca="true" t="shared" si="63" ref="G231:G239">E231-C231</f>
        <v>1643</v>
      </c>
      <c r="H231" s="50">
        <v>36</v>
      </c>
      <c r="I231" s="55">
        <f aca="true" t="shared" si="64" ref="I231:I239">G231*0.589</f>
        <v>967.727</v>
      </c>
      <c r="J231" s="54">
        <f aca="true" t="shared" si="65" ref="J231:J239">H231*2.01</f>
        <v>72.35999999999999</v>
      </c>
      <c r="K231" s="63">
        <f aca="true" t="shared" si="66" ref="K231:K239">I231+J231</f>
        <v>1040.087</v>
      </c>
      <c r="L231" s="176"/>
    </row>
    <row r="232" spans="1:12" ht="29.25" customHeight="1">
      <c r="A232" s="46" t="s">
        <v>940</v>
      </c>
      <c r="B232" s="45" t="s">
        <v>712</v>
      </c>
      <c r="C232" s="68">
        <v>8760</v>
      </c>
      <c r="D232" s="89">
        <v>539</v>
      </c>
      <c r="E232" s="68">
        <v>9438</v>
      </c>
      <c r="F232" s="89">
        <v>560</v>
      </c>
      <c r="G232" s="50">
        <f t="shared" si="63"/>
        <v>678</v>
      </c>
      <c r="H232" s="50">
        <f t="shared" si="62"/>
        <v>21</v>
      </c>
      <c r="I232" s="55">
        <f t="shared" si="64"/>
        <v>399.342</v>
      </c>
      <c r="J232" s="54">
        <f t="shared" si="65"/>
        <v>42.209999999999994</v>
      </c>
      <c r="K232" s="63">
        <f t="shared" si="66"/>
        <v>441.55199999999996</v>
      </c>
      <c r="L232" s="176"/>
    </row>
    <row r="233" spans="1:12" ht="29.25" customHeight="1">
      <c r="A233" s="46" t="s">
        <v>941</v>
      </c>
      <c r="B233" s="45" t="s">
        <v>713</v>
      </c>
      <c r="C233" s="68">
        <v>5789</v>
      </c>
      <c r="D233" s="89">
        <v>1388</v>
      </c>
      <c r="E233" s="68">
        <v>6068</v>
      </c>
      <c r="F233" s="89">
        <v>1414</v>
      </c>
      <c r="G233" s="50">
        <f t="shared" si="63"/>
        <v>279</v>
      </c>
      <c r="H233" s="50">
        <f t="shared" si="62"/>
        <v>26</v>
      </c>
      <c r="I233" s="55">
        <f t="shared" si="64"/>
        <v>164.331</v>
      </c>
      <c r="J233" s="54">
        <f t="shared" si="65"/>
        <v>52.25999999999999</v>
      </c>
      <c r="K233" s="63">
        <f t="shared" si="66"/>
        <v>216.59099999999998</v>
      </c>
      <c r="L233" s="176"/>
    </row>
    <row r="234" spans="1:12" ht="29.25" customHeight="1">
      <c r="A234" s="46" t="s">
        <v>942</v>
      </c>
      <c r="B234" s="45" t="s">
        <v>714</v>
      </c>
      <c r="C234" s="68">
        <v>25375</v>
      </c>
      <c r="D234" s="74">
        <v>1662</v>
      </c>
      <c r="E234" s="68">
        <v>26831</v>
      </c>
      <c r="F234" s="74">
        <v>1693</v>
      </c>
      <c r="G234" s="50">
        <f t="shared" si="63"/>
        <v>1456</v>
      </c>
      <c r="H234" s="50">
        <f t="shared" si="62"/>
        <v>31</v>
      </c>
      <c r="I234" s="55">
        <f t="shared" si="64"/>
        <v>857.584</v>
      </c>
      <c r="J234" s="54">
        <f t="shared" si="65"/>
        <v>62.309999999999995</v>
      </c>
      <c r="K234" s="63">
        <f t="shared" si="66"/>
        <v>919.8939999999999</v>
      </c>
      <c r="L234" s="176"/>
    </row>
    <row r="235" spans="1:12" ht="29.25" customHeight="1">
      <c r="A235" s="46" t="s">
        <v>943</v>
      </c>
      <c r="B235" s="45" t="s">
        <v>715</v>
      </c>
      <c r="C235" s="68">
        <v>3211</v>
      </c>
      <c r="D235" s="89">
        <v>0</v>
      </c>
      <c r="E235" s="68">
        <v>3211</v>
      </c>
      <c r="F235" s="89" t="s">
        <v>974</v>
      </c>
      <c r="G235" s="50">
        <f t="shared" si="63"/>
        <v>0</v>
      </c>
      <c r="H235" s="50">
        <v>0</v>
      </c>
      <c r="I235" s="55">
        <f t="shared" si="64"/>
        <v>0</v>
      </c>
      <c r="J235" s="54">
        <f t="shared" si="65"/>
        <v>0</v>
      </c>
      <c r="K235" s="63">
        <f t="shared" si="66"/>
        <v>0</v>
      </c>
      <c r="L235" s="176"/>
    </row>
    <row r="236" spans="1:12" ht="29.25" customHeight="1">
      <c r="A236" s="46" t="s">
        <v>944</v>
      </c>
      <c r="B236" s="45" t="s">
        <v>716</v>
      </c>
      <c r="C236" s="68">
        <v>11578</v>
      </c>
      <c r="D236" s="89">
        <v>1119</v>
      </c>
      <c r="E236" s="68">
        <v>12623</v>
      </c>
      <c r="F236" s="89">
        <v>1141</v>
      </c>
      <c r="G236" s="50">
        <f t="shared" si="63"/>
        <v>1045</v>
      </c>
      <c r="H236" s="50">
        <f t="shared" si="62"/>
        <v>22</v>
      </c>
      <c r="I236" s="55">
        <f t="shared" si="64"/>
        <v>615.505</v>
      </c>
      <c r="J236" s="54">
        <f t="shared" si="65"/>
        <v>44.22</v>
      </c>
      <c r="K236" s="63">
        <f t="shared" si="66"/>
        <v>659.725</v>
      </c>
      <c r="L236" s="176"/>
    </row>
    <row r="237" spans="1:12" ht="29.25" customHeight="1">
      <c r="A237" s="46" t="s">
        <v>945</v>
      </c>
      <c r="B237" s="45" t="s">
        <v>973</v>
      </c>
      <c r="C237" s="68">
        <v>20487</v>
      </c>
      <c r="D237" s="89">
        <v>3477</v>
      </c>
      <c r="E237" s="68">
        <v>22552</v>
      </c>
      <c r="F237" s="89">
        <v>3512</v>
      </c>
      <c r="G237" s="50">
        <f t="shared" si="63"/>
        <v>2065</v>
      </c>
      <c r="H237" s="50">
        <f t="shared" si="62"/>
        <v>35</v>
      </c>
      <c r="I237" s="55">
        <f t="shared" si="64"/>
        <v>1216.2849999999999</v>
      </c>
      <c r="J237" s="54">
        <f t="shared" si="65"/>
        <v>70.35</v>
      </c>
      <c r="K237" s="63">
        <f t="shared" si="66"/>
        <v>1286.6349999999998</v>
      </c>
      <c r="L237" s="176"/>
    </row>
    <row r="238" spans="1:12" ht="29.25" customHeight="1">
      <c r="A238" s="46" t="s">
        <v>946</v>
      </c>
      <c r="B238" s="45" t="s">
        <v>717</v>
      </c>
      <c r="C238" s="68">
        <v>16731</v>
      </c>
      <c r="D238" s="89">
        <v>1481</v>
      </c>
      <c r="E238" s="68">
        <v>17520</v>
      </c>
      <c r="F238" s="89">
        <v>1514</v>
      </c>
      <c r="G238" s="50">
        <f t="shared" si="63"/>
        <v>789</v>
      </c>
      <c r="H238" s="50">
        <f t="shared" si="62"/>
        <v>33</v>
      </c>
      <c r="I238" s="55">
        <f t="shared" si="64"/>
        <v>464.72099999999995</v>
      </c>
      <c r="J238" s="54">
        <f t="shared" si="65"/>
        <v>66.33</v>
      </c>
      <c r="K238" s="63">
        <f t="shared" si="66"/>
        <v>531.0509999999999</v>
      </c>
      <c r="L238" s="176"/>
    </row>
    <row r="239" spans="1:12" ht="29.25" customHeight="1">
      <c r="A239" s="46" t="s">
        <v>947</v>
      </c>
      <c r="B239" s="45" t="s">
        <v>675</v>
      </c>
      <c r="C239" s="68">
        <v>21788</v>
      </c>
      <c r="D239" s="74">
        <v>36</v>
      </c>
      <c r="E239" s="68">
        <v>22655</v>
      </c>
      <c r="F239" s="74" t="s">
        <v>1133</v>
      </c>
      <c r="G239" s="50">
        <f t="shared" si="63"/>
        <v>867</v>
      </c>
      <c r="H239" s="50">
        <v>36</v>
      </c>
      <c r="I239" s="55">
        <f t="shared" si="64"/>
        <v>510.66299999999995</v>
      </c>
      <c r="J239" s="54">
        <f t="shared" si="65"/>
        <v>72.35999999999999</v>
      </c>
      <c r="K239" s="63">
        <f t="shared" si="66"/>
        <v>583.0229999999999</v>
      </c>
      <c r="L239" s="176"/>
    </row>
    <row r="240" spans="1:12" ht="29.25" customHeight="1">
      <c r="A240" s="177" t="s">
        <v>252</v>
      </c>
      <c r="B240" s="177"/>
      <c r="C240" s="70"/>
      <c r="D240" s="92"/>
      <c r="E240" s="69"/>
      <c r="F240" s="69"/>
      <c r="G240" s="51"/>
      <c r="H240" s="44"/>
      <c r="I240" s="64">
        <f>SUM(I230:I239)</f>
        <v>5458.851999999999</v>
      </c>
      <c r="J240" s="64">
        <f>SUM(J230:J239)</f>
        <v>514.56</v>
      </c>
      <c r="K240" s="64">
        <f>SUM(K230:K239)</f>
        <v>5973.411999999999</v>
      </c>
      <c r="L240" s="176"/>
    </row>
    <row r="241" spans="1:12" ht="25.5">
      <c r="A241" s="148" t="s">
        <v>775</v>
      </c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50"/>
    </row>
    <row r="242" spans="1:12" ht="24" customHeight="1">
      <c r="A242" s="150" t="s">
        <v>239</v>
      </c>
      <c r="B242" s="150"/>
      <c r="C242" s="179" t="s">
        <v>1108</v>
      </c>
      <c r="D242" s="180"/>
      <c r="E242" s="180"/>
      <c r="F242" s="180"/>
      <c r="G242" s="180"/>
      <c r="H242" s="180"/>
      <c r="J242" s="151"/>
      <c r="K242" s="151"/>
      <c r="L242" s="151"/>
    </row>
    <row r="243" spans="1:12" ht="29.25" customHeight="1">
      <c r="A243" s="172" t="s">
        <v>241</v>
      </c>
      <c r="B243" s="170" t="s">
        <v>242</v>
      </c>
      <c r="C243" s="172" t="s">
        <v>1117</v>
      </c>
      <c r="D243" s="172"/>
      <c r="E243" s="181" t="s">
        <v>1116</v>
      </c>
      <c r="F243" s="181"/>
      <c r="G243" s="178" t="s">
        <v>245</v>
      </c>
      <c r="H243" s="178"/>
      <c r="I243" s="171" t="s">
        <v>246</v>
      </c>
      <c r="J243" s="171"/>
      <c r="K243" s="171"/>
      <c r="L243" s="170" t="s">
        <v>247</v>
      </c>
    </row>
    <row r="244" spans="1:12" ht="29.25" customHeight="1">
      <c r="A244" s="172"/>
      <c r="B244" s="170"/>
      <c r="C244" s="72" t="s">
        <v>794</v>
      </c>
      <c r="D244" s="93" t="s">
        <v>795</v>
      </c>
      <c r="E244" s="14" t="s">
        <v>794</v>
      </c>
      <c r="F244" s="14" t="s">
        <v>795</v>
      </c>
      <c r="G244" s="48" t="s">
        <v>248</v>
      </c>
      <c r="H244" s="13" t="s">
        <v>249</v>
      </c>
      <c r="I244" s="62" t="s">
        <v>250</v>
      </c>
      <c r="J244" s="62" t="s">
        <v>251</v>
      </c>
      <c r="K244" s="62" t="s">
        <v>252</v>
      </c>
      <c r="L244" s="170"/>
    </row>
    <row r="245" spans="1:12" ht="29.25" customHeight="1">
      <c r="A245" s="46" t="s">
        <v>949</v>
      </c>
      <c r="B245" s="45" t="s">
        <v>719</v>
      </c>
      <c r="C245" s="68">
        <v>43382</v>
      </c>
      <c r="D245" s="89" t="s">
        <v>1071</v>
      </c>
      <c r="E245" s="68">
        <v>46171</v>
      </c>
      <c r="F245" s="89" t="s">
        <v>1134</v>
      </c>
      <c r="G245" s="50">
        <f>E245-C245</f>
        <v>2789</v>
      </c>
      <c r="H245" s="55">
        <v>50</v>
      </c>
      <c r="I245" s="55">
        <f>G245*0.589</f>
        <v>1642.721</v>
      </c>
      <c r="J245" s="54">
        <f>H245*2.01</f>
        <v>100.49999999999999</v>
      </c>
      <c r="K245" s="63">
        <f>I245+J245</f>
        <v>1743.221</v>
      </c>
      <c r="L245" s="176" t="s">
        <v>1170</v>
      </c>
    </row>
    <row r="246" spans="1:12" ht="29.25" customHeight="1">
      <c r="A246" s="46" t="s">
        <v>718</v>
      </c>
      <c r="B246" s="45" t="s">
        <v>675</v>
      </c>
      <c r="C246" s="68">
        <v>11139</v>
      </c>
      <c r="D246" s="89">
        <v>36</v>
      </c>
      <c r="E246" s="68">
        <v>12335</v>
      </c>
      <c r="F246" s="89" t="s">
        <v>780</v>
      </c>
      <c r="G246" s="50">
        <f aca="true" t="shared" si="67" ref="G246:G254">E246-C246</f>
        <v>1196</v>
      </c>
      <c r="H246" s="55">
        <v>36</v>
      </c>
      <c r="I246" s="55">
        <f aca="true" t="shared" si="68" ref="I246:I254">G246*0.589</f>
        <v>704.444</v>
      </c>
      <c r="J246" s="54">
        <f aca="true" t="shared" si="69" ref="J246:J254">H246*2.01</f>
        <v>72.35999999999999</v>
      </c>
      <c r="K246" s="63">
        <f aca="true" t="shared" si="70" ref="K246:K254">I246+J246</f>
        <v>776.804</v>
      </c>
      <c r="L246" s="176"/>
    </row>
    <row r="247" spans="1:12" ht="29.25" customHeight="1">
      <c r="A247" s="46" t="s">
        <v>950</v>
      </c>
      <c r="B247" s="45" t="s">
        <v>720</v>
      </c>
      <c r="C247" s="68">
        <v>8104</v>
      </c>
      <c r="D247" s="89" t="s">
        <v>1072</v>
      </c>
      <c r="E247" s="68">
        <v>9162</v>
      </c>
      <c r="F247" s="89" t="s">
        <v>1135</v>
      </c>
      <c r="G247" s="50">
        <f t="shared" si="67"/>
        <v>1058</v>
      </c>
      <c r="H247" s="55">
        <v>43</v>
      </c>
      <c r="I247" s="55">
        <f t="shared" si="68"/>
        <v>623.1619999999999</v>
      </c>
      <c r="J247" s="54">
        <f t="shared" si="69"/>
        <v>86.42999999999999</v>
      </c>
      <c r="K247" s="63">
        <f t="shared" si="70"/>
        <v>709.5919999999999</v>
      </c>
      <c r="L247" s="176"/>
    </row>
    <row r="248" spans="1:12" ht="29.25" customHeight="1">
      <c r="A248" s="46" t="s">
        <v>951</v>
      </c>
      <c r="B248" s="45" t="s">
        <v>721</v>
      </c>
      <c r="C248" s="68">
        <v>13241</v>
      </c>
      <c r="D248" s="89" t="s">
        <v>1073</v>
      </c>
      <c r="E248" s="68">
        <v>14325</v>
      </c>
      <c r="F248" s="89" t="s">
        <v>1136</v>
      </c>
      <c r="G248" s="50">
        <f t="shared" si="67"/>
        <v>1084</v>
      </c>
      <c r="H248" s="55">
        <v>40</v>
      </c>
      <c r="I248" s="55">
        <f t="shared" si="68"/>
        <v>638.476</v>
      </c>
      <c r="J248" s="54">
        <f t="shared" si="69"/>
        <v>80.39999999999999</v>
      </c>
      <c r="K248" s="63">
        <f t="shared" si="70"/>
        <v>718.876</v>
      </c>
      <c r="L248" s="176"/>
    </row>
    <row r="249" spans="1:12" ht="29.25" customHeight="1">
      <c r="A249" s="46" t="s">
        <v>952</v>
      </c>
      <c r="B249" s="45" t="s">
        <v>722</v>
      </c>
      <c r="C249" s="68">
        <v>4756</v>
      </c>
      <c r="D249" s="74" t="s">
        <v>1074</v>
      </c>
      <c r="E249" s="68">
        <v>5368</v>
      </c>
      <c r="F249" s="74" t="s">
        <v>1137</v>
      </c>
      <c r="G249" s="50">
        <f t="shared" si="67"/>
        <v>612</v>
      </c>
      <c r="H249" s="55">
        <v>37</v>
      </c>
      <c r="I249" s="55">
        <f t="shared" si="68"/>
        <v>360.46799999999996</v>
      </c>
      <c r="J249" s="54">
        <f t="shared" si="69"/>
        <v>74.36999999999999</v>
      </c>
      <c r="K249" s="63">
        <f t="shared" si="70"/>
        <v>434.83799999999997</v>
      </c>
      <c r="L249" s="176"/>
    </row>
    <row r="250" spans="1:12" ht="29.25" customHeight="1">
      <c r="A250" s="46" t="s">
        <v>953</v>
      </c>
      <c r="B250" s="45" t="s">
        <v>770</v>
      </c>
      <c r="C250" s="68">
        <v>18538</v>
      </c>
      <c r="D250" s="89" t="s">
        <v>1075</v>
      </c>
      <c r="E250" s="68">
        <v>20478</v>
      </c>
      <c r="F250" s="89" t="s">
        <v>1138</v>
      </c>
      <c r="G250" s="50">
        <f t="shared" si="67"/>
        <v>1940</v>
      </c>
      <c r="H250" s="55">
        <v>36</v>
      </c>
      <c r="I250" s="55">
        <f t="shared" si="68"/>
        <v>1142.6599999999999</v>
      </c>
      <c r="J250" s="54">
        <f t="shared" si="69"/>
        <v>72.35999999999999</v>
      </c>
      <c r="K250" s="63">
        <f t="shared" si="70"/>
        <v>1215.0199999999998</v>
      </c>
      <c r="L250" s="176"/>
    </row>
    <row r="251" spans="1:12" ht="29.25" customHeight="1">
      <c r="A251" s="46" t="s">
        <v>954</v>
      </c>
      <c r="B251" s="45" t="s">
        <v>723</v>
      </c>
      <c r="C251" s="68">
        <v>7649</v>
      </c>
      <c r="D251" s="89" t="s">
        <v>1076</v>
      </c>
      <c r="E251" s="68">
        <v>7801</v>
      </c>
      <c r="F251" s="89" t="s">
        <v>1139</v>
      </c>
      <c r="G251" s="50">
        <f t="shared" si="67"/>
        <v>152</v>
      </c>
      <c r="H251" s="55">
        <v>35</v>
      </c>
      <c r="I251" s="55">
        <f t="shared" si="68"/>
        <v>89.52799999999999</v>
      </c>
      <c r="J251" s="54">
        <f t="shared" si="69"/>
        <v>70.35</v>
      </c>
      <c r="K251" s="63">
        <f t="shared" si="70"/>
        <v>159.878</v>
      </c>
      <c r="L251" s="176"/>
    </row>
    <row r="252" spans="1:12" ht="29.25" customHeight="1">
      <c r="A252" s="46" t="s">
        <v>955</v>
      </c>
      <c r="B252" s="45" t="s">
        <v>724</v>
      </c>
      <c r="C252" s="68">
        <v>10844</v>
      </c>
      <c r="D252" s="89" t="s">
        <v>1077</v>
      </c>
      <c r="E252" s="68">
        <v>11820</v>
      </c>
      <c r="F252" s="89" t="s">
        <v>1140</v>
      </c>
      <c r="G252" s="50">
        <f t="shared" si="67"/>
        <v>976</v>
      </c>
      <c r="H252" s="55">
        <v>44</v>
      </c>
      <c r="I252" s="55">
        <f t="shared" si="68"/>
        <v>574.8639999999999</v>
      </c>
      <c r="J252" s="54">
        <f t="shared" si="69"/>
        <v>88.44</v>
      </c>
      <c r="K252" s="63">
        <f t="shared" si="70"/>
        <v>663.3039999999999</v>
      </c>
      <c r="L252" s="176"/>
    </row>
    <row r="253" spans="1:12" ht="29.25" customHeight="1">
      <c r="A253" s="46" t="s">
        <v>956</v>
      </c>
      <c r="B253" s="45" t="s">
        <v>725</v>
      </c>
      <c r="C253" s="68">
        <v>21032</v>
      </c>
      <c r="D253" s="89" t="s">
        <v>1078</v>
      </c>
      <c r="E253" s="68">
        <v>22825</v>
      </c>
      <c r="F253" s="89" t="s">
        <v>1141</v>
      </c>
      <c r="G253" s="50">
        <f t="shared" si="67"/>
        <v>1793</v>
      </c>
      <c r="H253" s="55">
        <v>38</v>
      </c>
      <c r="I253" s="55">
        <f t="shared" si="68"/>
        <v>1056.077</v>
      </c>
      <c r="J253" s="54">
        <f t="shared" si="69"/>
        <v>76.38</v>
      </c>
      <c r="K253" s="63">
        <f t="shared" si="70"/>
        <v>1132.4569999999999</v>
      </c>
      <c r="L253" s="176"/>
    </row>
    <row r="254" spans="1:12" ht="29.25" customHeight="1">
      <c r="A254" s="46" t="s">
        <v>957</v>
      </c>
      <c r="B254" s="45" t="s">
        <v>726</v>
      </c>
      <c r="C254" s="68">
        <v>12655</v>
      </c>
      <c r="D254" s="76" t="s">
        <v>1079</v>
      </c>
      <c r="E254" s="68">
        <v>13949</v>
      </c>
      <c r="F254" s="76" t="s">
        <v>1142</v>
      </c>
      <c r="G254" s="50">
        <f t="shared" si="67"/>
        <v>1294</v>
      </c>
      <c r="H254" s="55">
        <v>40</v>
      </c>
      <c r="I254" s="55">
        <f t="shared" si="68"/>
        <v>762.1659999999999</v>
      </c>
      <c r="J254" s="54">
        <f t="shared" si="69"/>
        <v>80.39999999999999</v>
      </c>
      <c r="K254" s="63">
        <f t="shared" si="70"/>
        <v>842.5659999999999</v>
      </c>
      <c r="L254" s="176"/>
    </row>
    <row r="255" spans="1:12" ht="29.25" customHeight="1">
      <c r="A255" s="177" t="s">
        <v>252</v>
      </c>
      <c r="B255" s="177"/>
      <c r="C255" s="70"/>
      <c r="D255" s="92">
        <v>13542</v>
      </c>
      <c r="E255" s="69"/>
      <c r="F255" s="69"/>
      <c r="G255" s="51"/>
      <c r="H255" s="44"/>
      <c r="I255" s="64">
        <f>SUM(I245:I254)</f>
        <v>7594.566</v>
      </c>
      <c r="J255" s="64">
        <f>SUM(J245:J254)</f>
        <v>801.99</v>
      </c>
      <c r="K255" s="64">
        <f>SUM(K245:K254)</f>
        <v>8396.556</v>
      </c>
      <c r="L255" s="176"/>
    </row>
    <row r="256" spans="1:12" ht="25.5">
      <c r="A256" s="148" t="s">
        <v>1080</v>
      </c>
      <c r="B256" s="149"/>
      <c r="C256" s="149"/>
      <c r="D256" s="149"/>
      <c r="E256" s="149"/>
      <c r="F256" s="149"/>
      <c r="G256" s="149"/>
      <c r="H256" s="149"/>
      <c r="I256" s="149"/>
      <c r="J256" s="149"/>
      <c r="K256" s="149"/>
      <c r="L256" s="150"/>
    </row>
    <row r="257" spans="1:12" ht="24" customHeight="1">
      <c r="A257" s="150" t="s">
        <v>239</v>
      </c>
      <c r="B257" s="150"/>
      <c r="C257" s="179" t="s">
        <v>1108</v>
      </c>
      <c r="D257" s="180"/>
      <c r="E257" s="180"/>
      <c r="F257" s="180"/>
      <c r="G257" s="180"/>
      <c r="H257" s="180"/>
      <c r="J257" s="151"/>
      <c r="K257" s="151"/>
      <c r="L257" s="151"/>
    </row>
    <row r="258" spans="1:12" ht="29.25" customHeight="1">
      <c r="A258" s="172" t="s">
        <v>241</v>
      </c>
      <c r="B258" s="170" t="s">
        <v>242</v>
      </c>
      <c r="C258" s="172" t="s">
        <v>1117</v>
      </c>
      <c r="D258" s="172"/>
      <c r="E258" s="181" t="s">
        <v>1116</v>
      </c>
      <c r="F258" s="181"/>
      <c r="G258" s="178" t="s">
        <v>245</v>
      </c>
      <c r="H258" s="178"/>
      <c r="I258" s="171" t="s">
        <v>246</v>
      </c>
      <c r="J258" s="171"/>
      <c r="K258" s="171"/>
      <c r="L258" s="170" t="s">
        <v>247</v>
      </c>
    </row>
    <row r="259" spans="1:12" ht="29.25" customHeight="1">
      <c r="A259" s="172"/>
      <c r="B259" s="170"/>
      <c r="C259" s="72" t="s">
        <v>794</v>
      </c>
      <c r="D259" s="93" t="s">
        <v>795</v>
      </c>
      <c r="E259" s="14" t="s">
        <v>794</v>
      </c>
      <c r="F259" s="14" t="s">
        <v>795</v>
      </c>
      <c r="G259" s="48" t="s">
        <v>248</v>
      </c>
      <c r="H259" s="13" t="s">
        <v>249</v>
      </c>
      <c r="I259" s="62" t="s">
        <v>250</v>
      </c>
      <c r="J259" s="62" t="s">
        <v>251</v>
      </c>
      <c r="K259" s="62" t="s">
        <v>252</v>
      </c>
      <c r="L259" s="170"/>
    </row>
    <row r="260" spans="1:12" ht="29.25" customHeight="1">
      <c r="A260" s="46" t="s">
        <v>958</v>
      </c>
      <c r="B260" s="45" t="s">
        <v>728</v>
      </c>
      <c r="C260" s="68">
        <v>13542</v>
      </c>
      <c r="D260" s="89" t="s">
        <v>780</v>
      </c>
      <c r="E260" s="68">
        <v>14683</v>
      </c>
      <c r="F260" s="89" t="s">
        <v>780</v>
      </c>
      <c r="G260" s="50">
        <f>E260-C260</f>
        <v>1141</v>
      </c>
      <c r="H260" s="55">
        <v>36</v>
      </c>
      <c r="I260" s="55">
        <f>G260*0.589</f>
        <v>672.049</v>
      </c>
      <c r="J260" s="54">
        <f>H260*2.01</f>
        <v>72.35999999999999</v>
      </c>
      <c r="K260" s="63">
        <f>I260+J260</f>
        <v>744.409</v>
      </c>
      <c r="L260" s="176"/>
    </row>
    <row r="261" spans="1:12" ht="29.25" customHeight="1">
      <c r="A261" s="46" t="s">
        <v>727</v>
      </c>
      <c r="B261" s="45" t="s">
        <v>729</v>
      </c>
      <c r="C261" s="68">
        <v>15528</v>
      </c>
      <c r="D261" s="89" t="s">
        <v>780</v>
      </c>
      <c r="E261" s="68">
        <v>16654</v>
      </c>
      <c r="F261" s="89" t="s">
        <v>780</v>
      </c>
      <c r="G261" s="50">
        <f aca="true" t="shared" si="71" ref="G261:G269">E261-C261</f>
        <v>1126</v>
      </c>
      <c r="H261" s="55">
        <v>36</v>
      </c>
      <c r="I261" s="55">
        <f aca="true" t="shared" si="72" ref="I261:I269">G261*0.589</f>
        <v>663.2139999999999</v>
      </c>
      <c r="J261" s="54">
        <f aca="true" t="shared" si="73" ref="J261:J269">H261*2.01</f>
        <v>72.35999999999999</v>
      </c>
      <c r="K261" s="63">
        <f aca="true" t="shared" si="74" ref="K261:K269">I261+J261</f>
        <v>735.574</v>
      </c>
      <c r="L261" s="176"/>
    </row>
    <row r="262" spans="1:12" ht="29.25" customHeight="1">
      <c r="A262" s="46" t="s">
        <v>959</v>
      </c>
      <c r="B262" s="45" t="s">
        <v>730</v>
      </c>
      <c r="C262" s="68">
        <v>20059</v>
      </c>
      <c r="D262" s="89" t="s">
        <v>780</v>
      </c>
      <c r="E262" s="68">
        <v>21371</v>
      </c>
      <c r="F262" s="89" t="s">
        <v>780</v>
      </c>
      <c r="G262" s="50">
        <f t="shared" si="71"/>
        <v>1312</v>
      </c>
      <c r="H262" s="55">
        <v>36</v>
      </c>
      <c r="I262" s="55">
        <f t="shared" si="72"/>
        <v>772.7679999999999</v>
      </c>
      <c r="J262" s="54">
        <f t="shared" si="73"/>
        <v>72.35999999999999</v>
      </c>
      <c r="K262" s="63">
        <f t="shared" si="74"/>
        <v>845.1279999999999</v>
      </c>
      <c r="L262" s="176"/>
    </row>
    <row r="263" spans="1:12" ht="29.25" customHeight="1">
      <c r="A263" s="46" t="s">
        <v>960</v>
      </c>
      <c r="B263" s="45" t="s">
        <v>731</v>
      </c>
      <c r="C263" s="68">
        <v>12394</v>
      </c>
      <c r="D263" s="89" t="s">
        <v>780</v>
      </c>
      <c r="E263" s="68">
        <v>13869</v>
      </c>
      <c r="F263" s="89" t="s">
        <v>780</v>
      </c>
      <c r="G263" s="50">
        <f t="shared" si="71"/>
        <v>1475</v>
      </c>
      <c r="H263" s="55">
        <v>36</v>
      </c>
      <c r="I263" s="55">
        <f t="shared" si="72"/>
        <v>868.775</v>
      </c>
      <c r="J263" s="54">
        <f t="shared" si="73"/>
        <v>72.35999999999999</v>
      </c>
      <c r="K263" s="63">
        <f t="shared" si="74"/>
        <v>941.135</v>
      </c>
      <c r="L263" s="176"/>
    </row>
    <row r="264" spans="1:12" ht="29.25" customHeight="1">
      <c r="A264" s="46" t="s">
        <v>961</v>
      </c>
      <c r="B264" s="45" t="s">
        <v>732</v>
      </c>
      <c r="C264" s="68">
        <v>9494</v>
      </c>
      <c r="D264" s="89" t="s">
        <v>258</v>
      </c>
      <c r="E264" s="68">
        <v>9999</v>
      </c>
      <c r="F264" s="89" t="s">
        <v>258</v>
      </c>
      <c r="G264" s="50">
        <f t="shared" si="71"/>
        <v>505</v>
      </c>
      <c r="H264" s="55">
        <v>18</v>
      </c>
      <c r="I264" s="55">
        <f t="shared" si="72"/>
        <v>297.445</v>
      </c>
      <c r="J264" s="54">
        <f t="shared" si="73"/>
        <v>36.17999999999999</v>
      </c>
      <c r="K264" s="63">
        <f t="shared" si="74"/>
        <v>333.625</v>
      </c>
      <c r="L264" s="176"/>
    </row>
    <row r="265" spans="1:12" ht="29.25" customHeight="1">
      <c r="A265" s="46" t="s">
        <v>962</v>
      </c>
      <c r="B265" s="45" t="s">
        <v>733</v>
      </c>
      <c r="C265" s="68">
        <v>17245</v>
      </c>
      <c r="D265" s="89" t="s">
        <v>780</v>
      </c>
      <c r="E265" s="68">
        <v>19384</v>
      </c>
      <c r="F265" s="89" t="s">
        <v>780</v>
      </c>
      <c r="G265" s="50">
        <f t="shared" si="71"/>
        <v>2139</v>
      </c>
      <c r="H265" s="55">
        <v>36</v>
      </c>
      <c r="I265" s="55">
        <f t="shared" si="72"/>
        <v>1259.8709999999999</v>
      </c>
      <c r="J265" s="54">
        <f t="shared" si="73"/>
        <v>72.35999999999999</v>
      </c>
      <c r="K265" s="63">
        <f t="shared" si="74"/>
        <v>1332.2309999999998</v>
      </c>
      <c r="L265" s="176"/>
    </row>
    <row r="266" spans="1:12" ht="29.25" customHeight="1">
      <c r="A266" s="46" t="s">
        <v>963</v>
      </c>
      <c r="B266" s="45" t="s">
        <v>771</v>
      </c>
      <c r="C266" s="68">
        <v>14508</v>
      </c>
      <c r="D266" s="89" t="s">
        <v>780</v>
      </c>
      <c r="E266" s="68">
        <v>15992</v>
      </c>
      <c r="F266" s="89" t="s">
        <v>780</v>
      </c>
      <c r="G266" s="50">
        <f t="shared" si="71"/>
        <v>1484</v>
      </c>
      <c r="H266" s="55">
        <v>36</v>
      </c>
      <c r="I266" s="55">
        <f t="shared" si="72"/>
        <v>874.0759999999999</v>
      </c>
      <c r="J266" s="54">
        <f t="shared" si="73"/>
        <v>72.35999999999999</v>
      </c>
      <c r="K266" s="63">
        <f t="shared" si="74"/>
        <v>946.4359999999999</v>
      </c>
      <c r="L266" s="176"/>
    </row>
    <row r="267" spans="1:12" ht="29.25" customHeight="1">
      <c r="A267" s="46" t="s">
        <v>964</v>
      </c>
      <c r="B267" s="45" t="s">
        <v>734</v>
      </c>
      <c r="C267" s="68">
        <v>17708</v>
      </c>
      <c r="D267" s="89" t="s">
        <v>780</v>
      </c>
      <c r="E267" s="68">
        <v>19409</v>
      </c>
      <c r="F267" s="89" t="s">
        <v>780</v>
      </c>
      <c r="G267" s="50">
        <f t="shared" si="71"/>
        <v>1701</v>
      </c>
      <c r="H267" s="55">
        <v>36</v>
      </c>
      <c r="I267" s="55">
        <f t="shared" si="72"/>
        <v>1001.8889999999999</v>
      </c>
      <c r="J267" s="54">
        <f t="shared" si="73"/>
        <v>72.35999999999999</v>
      </c>
      <c r="K267" s="63">
        <f t="shared" si="74"/>
        <v>1074.2489999999998</v>
      </c>
      <c r="L267" s="176"/>
    </row>
    <row r="268" spans="1:12" ht="29.25" customHeight="1">
      <c r="A268" s="46" t="s">
        <v>965</v>
      </c>
      <c r="B268" s="45" t="s">
        <v>772</v>
      </c>
      <c r="C268" s="68">
        <v>12557</v>
      </c>
      <c r="D268" s="89" t="s">
        <v>780</v>
      </c>
      <c r="E268" s="68">
        <v>14425</v>
      </c>
      <c r="F268" s="89" t="s">
        <v>780</v>
      </c>
      <c r="G268" s="50">
        <f t="shared" si="71"/>
        <v>1868</v>
      </c>
      <c r="H268" s="55">
        <v>36</v>
      </c>
      <c r="I268" s="55">
        <f t="shared" si="72"/>
        <v>1100.252</v>
      </c>
      <c r="J268" s="54">
        <f t="shared" si="73"/>
        <v>72.35999999999999</v>
      </c>
      <c r="K268" s="63">
        <f t="shared" si="74"/>
        <v>1172.6119999999999</v>
      </c>
      <c r="L268" s="176"/>
    </row>
    <row r="269" spans="1:12" ht="29.25" customHeight="1">
      <c r="A269" s="46" t="s">
        <v>966</v>
      </c>
      <c r="B269" s="45" t="s">
        <v>606</v>
      </c>
      <c r="C269" s="68">
        <v>19083</v>
      </c>
      <c r="D269" s="89" t="s">
        <v>258</v>
      </c>
      <c r="E269" s="68">
        <v>19496</v>
      </c>
      <c r="F269" s="89" t="s">
        <v>258</v>
      </c>
      <c r="G269" s="50">
        <f t="shared" si="71"/>
        <v>413</v>
      </c>
      <c r="H269" s="55">
        <v>18</v>
      </c>
      <c r="I269" s="55">
        <f t="shared" si="72"/>
        <v>243.25699999999998</v>
      </c>
      <c r="J269" s="54">
        <f t="shared" si="73"/>
        <v>36.17999999999999</v>
      </c>
      <c r="K269" s="63">
        <f t="shared" si="74"/>
        <v>279.43699999999995</v>
      </c>
      <c r="L269" s="176"/>
    </row>
    <row r="270" spans="1:12" ht="29.25" customHeight="1">
      <c r="A270" s="177" t="s">
        <v>252</v>
      </c>
      <c r="B270" s="177"/>
      <c r="C270" s="70"/>
      <c r="D270" s="92"/>
      <c r="E270" s="69"/>
      <c r="F270" s="69"/>
      <c r="G270" s="51"/>
      <c r="H270" s="44"/>
      <c r="I270" s="64">
        <f>SUM(I260:I269)</f>
        <v>7753.596</v>
      </c>
      <c r="J270" s="64">
        <f>SUM(J260:J269)</f>
        <v>651.2399999999999</v>
      </c>
      <c r="K270" s="64">
        <f>SUM(K260:K269)</f>
        <v>8404.836</v>
      </c>
      <c r="L270" s="176"/>
    </row>
    <row r="271" spans="1:12" ht="25.5">
      <c r="A271" s="148" t="s">
        <v>775</v>
      </c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50"/>
    </row>
    <row r="272" spans="1:12" ht="24" customHeight="1">
      <c r="A272" s="150" t="s">
        <v>239</v>
      </c>
      <c r="B272" s="150"/>
      <c r="C272" s="179" t="s">
        <v>1108</v>
      </c>
      <c r="D272" s="180"/>
      <c r="E272" s="180"/>
      <c r="F272" s="180"/>
      <c r="G272" s="180"/>
      <c r="H272" s="180"/>
      <c r="J272" s="151"/>
      <c r="K272" s="151"/>
      <c r="L272" s="151"/>
    </row>
    <row r="273" spans="1:12" ht="29.25" customHeight="1">
      <c r="A273" s="172" t="s">
        <v>241</v>
      </c>
      <c r="B273" s="170" t="s">
        <v>242</v>
      </c>
      <c r="C273" s="172" t="s">
        <v>1117</v>
      </c>
      <c r="D273" s="172"/>
      <c r="E273" s="181" t="s">
        <v>1116</v>
      </c>
      <c r="F273" s="181"/>
      <c r="G273" s="178" t="s">
        <v>245</v>
      </c>
      <c r="H273" s="178"/>
      <c r="I273" s="171" t="s">
        <v>246</v>
      </c>
      <c r="J273" s="171"/>
      <c r="K273" s="171"/>
      <c r="L273" s="170" t="s">
        <v>247</v>
      </c>
    </row>
    <row r="274" spans="1:12" ht="29.25" customHeight="1">
      <c r="A274" s="172"/>
      <c r="B274" s="170"/>
      <c r="C274" s="72" t="s">
        <v>794</v>
      </c>
      <c r="D274" s="93" t="s">
        <v>795</v>
      </c>
      <c r="E274" s="14" t="s">
        <v>794</v>
      </c>
      <c r="F274" s="14" t="s">
        <v>795</v>
      </c>
      <c r="G274" s="48" t="s">
        <v>248</v>
      </c>
      <c r="H274" s="13" t="s">
        <v>249</v>
      </c>
      <c r="I274" s="62" t="s">
        <v>250</v>
      </c>
      <c r="J274" s="62" t="s">
        <v>251</v>
      </c>
      <c r="K274" s="62" t="s">
        <v>252</v>
      </c>
      <c r="L274" s="170"/>
    </row>
    <row r="275" spans="1:12" ht="29.25" customHeight="1">
      <c r="A275" s="46" t="s">
        <v>22</v>
      </c>
      <c r="B275" s="45" t="s">
        <v>738</v>
      </c>
      <c r="C275" s="68">
        <v>41024</v>
      </c>
      <c r="D275" s="89" t="s">
        <v>1081</v>
      </c>
      <c r="E275" s="68">
        <v>44370</v>
      </c>
      <c r="F275" s="89" t="s">
        <v>1144</v>
      </c>
      <c r="G275" s="50">
        <f>E275-C275</f>
        <v>3346</v>
      </c>
      <c r="H275" s="55">
        <v>34</v>
      </c>
      <c r="I275" s="55">
        <f>G275*0.589</f>
        <v>1970.7939999999999</v>
      </c>
      <c r="J275" s="54">
        <f>H275*2.01</f>
        <v>68.33999999999999</v>
      </c>
      <c r="K275" s="63">
        <f>I275+J275</f>
        <v>2039.1339999999998</v>
      </c>
      <c r="L275" s="176" t="s">
        <v>1169</v>
      </c>
    </row>
    <row r="276" spans="1:12" ht="29.25" customHeight="1">
      <c r="A276" s="46" t="s">
        <v>735</v>
      </c>
      <c r="B276" s="45" t="s">
        <v>1143</v>
      </c>
      <c r="C276" s="68">
        <v>6722</v>
      </c>
      <c r="D276" s="89" t="s">
        <v>967</v>
      </c>
      <c r="E276" s="68">
        <v>8465</v>
      </c>
      <c r="F276" s="89">
        <v>36</v>
      </c>
      <c r="G276" s="50">
        <f aca="true" t="shared" si="75" ref="G276:G284">E276-C276</f>
        <v>1743</v>
      </c>
      <c r="H276" s="55">
        <v>36</v>
      </c>
      <c r="I276" s="55">
        <f aca="true" t="shared" si="76" ref="I276:I284">G276*0.589</f>
        <v>1026.627</v>
      </c>
      <c r="J276" s="54">
        <f aca="true" t="shared" si="77" ref="J276:J284">H276*2.01</f>
        <v>72.35999999999999</v>
      </c>
      <c r="K276" s="63">
        <f aca="true" t="shared" si="78" ref="K276:K284">I276+J276</f>
        <v>1098.9869999999999</v>
      </c>
      <c r="L276" s="176"/>
    </row>
    <row r="277" spans="1:12" ht="29.25" customHeight="1">
      <c r="A277" s="46" t="s">
        <v>23</v>
      </c>
      <c r="B277" s="45" t="s">
        <v>739</v>
      </c>
      <c r="C277" s="68">
        <v>17705</v>
      </c>
      <c r="D277" s="89" t="s">
        <v>1082</v>
      </c>
      <c r="E277" s="68">
        <v>20749</v>
      </c>
      <c r="F277" s="89" t="s">
        <v>1145</v>
      </c>
      <c r="G277" s="50">
        <f t="shared" si="75"/>
        <v>3044</v>
      </c>
      <c r="H277" s="55">
        <v>44</v>
      </c>
      <c r="I277" s="55">
        <f t="shared" si="76"/>
        <v>1792.916</v>
      </c>
      <c r="J277" s="54">
        <f t="shared" si="77"/>
        <v>88.44</v>
      </c>
      <c r="K277" s="63">
        <f t="shared" si="78"/>
        <v>1881.356</v>
      </c>
      <c r="L277" s="176"/>
    </row>
    <row r="278" spans="1:12" ht="29.25" customHeight="1">
      <c r="A278" s="46" t="s">
        <v>24</v>
      </c>
      <c r="B278" s="45" t="s">
        <v>740</v>
      </c>
      <c r="C278" s="68">
        <v>12257</v>
      </c>
      <c r="D278" s="88" t="s">
        <v>1083</v>
      </c>
      <c r="E278" s="68">
        <v>13294</v>
      </c>
      <c r="F278" s="88" t="s">
        <v>1146</v>
      </c>
      <c r="G278" s="50">
        <f t="shared" si="75"/>
        <v>1037</v>
      </c>
      <c r="H278" s="55">
        <v>45</v>
      </c>
      <c r="I278" s="55">
        <f t="shared" si="76"/>
        <v>610.793</v>
      </c>
      <c r="J278" s="54">
        <f t="shared" si="77"/>
        <v>90.44999999999999</v>
      </c>
      <c r="K278" s="63">
        <f t="shared" si="78"/>
        <v>701.2429999999999</v>
      </c>
      <c r="L278" s="176"/>
    </row>
    <row r="279" spans="1:12" ht="29.25" customHeight="1">
      <c r="A279" s="46" t="s">
        <v>25</v>
      </c>
      <c r="B279" s="45" t="s">
        <v>741</v>
      </c>
      <c r="C279" s="68">
        <v>12177</v>
      </c>
      <c r="D279" s="89" t="s">
        <v>1084</v>
      </c>
      <c r="E279" s="68">
        <v>14626</v>
      </c>
      <c r="F279" s="89" t="s">
        <v>1147</v>
      </c>
      <c r="G279" s="50">
        <f t="shared" si="75"/>
        <v>2449</v>
      </c>
      <c r="H279" s="55">
        <v>18</v>
      </c>
      <c r="I279" s="55">
        <f t="shared" si="76"/>
        <v>1442.461</v>
      </c>
      <c r="J279" s="54">
        <f t="shared" si="77"/>
        <v>36.17999999999999</v>
      </c>
      <c r="K279" s="63">
        <f t="shared" si="78"/>
        <v>1478.641</v>
      </c>
      <c r="L279" s="176"/>
    </row>
    <row r="280" spans="1:12" ht="29.25" customHeight="1">
      <c r="A280" s="46" t="s">
        <v>26</v>
      </c>
      <c r="B280" s="45" t="s">
        <v>742</v>
      </c>
      <c r="C280" s="68">
        <v>15248</v>
      </c>
      <c r="D280" s="89" t="s">
        <v>1084</v>
      </c>
      <c r="E280" s="68">
        <v>16086</v>
      </c>
      <c r="F280" s="89" t="s">
        <v>1147</v>
      </c>
      <c r="G280" s="50">
        <f t="shared" si="75"/>
        <v>838</v>
      </c>
      <c r="H280" s="55">
        <v>18</v>
      </c>
      <c r="I280" s="55">
        <f t="shared" si="76"/>
        <v>493.582</v>
      </c>
      <c r="J280" s="54">
        <f t="shared" si="77"/>
        <v>36.17999999999999</v>
      </c>
      <c r="K280" s="63">
        <f t="shared" si="78"/>
        <v>529.762</v>
      </c>
      <c r="L280" s="176"/>
    </row>
    <row r="281" spans="1:12" ht="29.25" customHeight="1">
      <c r="A281" s="46" t="s">
        <v>736</v>
      </c>
      <c r="B281" s="45" t="s">
        <v>744</v>
      </c>
      <c r="C281" s="68">
        <v>210</v>
      </c>
      <c r="D281" s="89"/>
      <c r="E281" s="68">
        <v>210</v>
      </c>
      <c r="F281" s="89"/>
      <c r="G281" s="50">
        <f t="shared" si="75"/>
        <v>0</v>
      </c>
      <c r="H281" s="55">
        <v>0</v>
      </c>
      <c r="I281" s="55">
        <f t="shared" si="76"/>
        <v>0</v>
      </c>
      <c r="J281" s="54">
        <f t="shared" si="77"/>
        <v>0</v>
      </c>
      <c r="K281" s="63">
        <f t="shared" si="78"/>
        <v>0</v>
      </c>
      <c r="L281" s="176"/>
    </row>
    <row r="282" spans="1:12" ht="29.25" customHeight="1">
      <c r="A282" s="46" t="s">
        <v>737</v>
      </c>
      <c r="B282" s="45" t="s">
        <v>773</v>
      </c>
      <c r="C282" s="68">
        <v>24021</v>
      </c>
      <c r="D282" s="89" t="s">
        <v>1086</v>
      </c>
      <c r="E282" s="68">
        <v>25634</v>
      </c>
      <c r="F282" s="89" t="s">
        <v>1148</v>
      </c>
      <c r="G282" s="50">
        <f t="shared" si="75"/>
        <v>1613</v>
      </c>
      <c r="H282" s="55">
        <v>52</v>
      </c>
      <c r="I282" s="55">
        <f t="shared" si="76"/>
        <v>950.0569999999999</v>
      </c>
      <c r="J282" s="54">
        <f t="shared" si="77"/>
        <v>104.51999999999998</v>
      </c>
      <c r="K282" s="63">
        <f t="shared" si="78"/>
        <v>1054.5769999999998</v>
      </c>
      <c r="L282" s="176"/>
    </row>
    <row r="283" spans="1:12" ht="29.25" customHeight="1">
      <c r="A283" s="46" t="s">
        <v>27</v>
      </c>
      <c r="B283" s="45" t="s">
        <v>743</v>
      </c>
      <c r="C283" s="68">
        <v>15799</v>
      </c>
      <c r="D283" s="89" t="s">
        <v>1085</v>
      </c>
      <c r="E283" s="68">
        <v>17913</v>
      </c>
      <c r="F283" s="89" t="s">
        <v>1149</v>
      </c>
      <c r="G283" s="50">
        <f t="shared" si="75"/>
        <v>2114</v>
      </c>
      <c r="H283" s="55">
        <v>35</v>
      </c>
      <c r="I283" s="55">
        <f t="shared" si="76"/>
        <v>1245.146</v>
      </c>
      <c r="J283" s="54">
        <f t="shared" si="77"/>
        <v>70.35</v>
      </c>
      <c r="K283" s="63">
        <f t="shared" si="78"/>
        <v>1315.4959999999999</v>
      </c>
      <c r="L283" s="176"/>
    </row>
    <row r="284" spans="1:12" ht="29.25" customHeight="1">
      <c r="A284" s="46" t="s">
        <v>28</v>
      </c>
      <c r="B284" s="45" t="s">
        <v>745</v>
      </c>
      <c r="C284" s="68">
        <v>13342</v>
      </c>
      <c r="D284" s="74" t="s">
        <v>967</v>
      </c>
      <c r="E284" s="68">
        <v>13744</v>
      </c>
      <c r="F284" s="74" t="s">
        <v>1125</v>
      </c>
      <c r="G284" s="50">
        <f t="shared" si="75"/>
        <v>402</v>
      </c>
      <c r="H284" s="55">
        <v>36</v>
      </c>
      <c r="I284" s="55">
        <f t="shared" si="76"/>
        <v>236.778</v>
      </c>
      <c r="J284" s="54">
        <f t="shared" si="77"/>
        <v>72.35999999999999</v>
      </c>
      <c r="K284" s="63">
        <f t="shared" si="78"/>
        <v>309.138</v>
      </c>
      <c r="L284" s="176"/>
    </row>
    <row r="285" spans="1:12" ht="29.25" customHeight="1">
      <c r="A285" s="177" t="s">
        <v>252</v>
      </c>
      <c r="B285" s="177"/>
      <c r="C285" s="70"/>
      <c r="D285" s="92"/>
      <c r="E285" s="69"/>
      <c r="F285" s="69"/>
      <c r="G285" s="51"/>
      <c r="H285" s="44"/>
      <c r="I285" s="64">
        <f>SUM(I275:I284)</f>
        <v>9769.154</v>
      </c>
      <c r="J285" s="64">
        <f>SUM(J275:J284)</f>
        <v>639.18</v>
      </c>
      <c r="K285" s="64">
        <f>SUM(K275:K284)</f>
        <v>10408.333999999999</v>
      </c>
      <c r="L285" s="176"/>
    </row>
    <row r="286" spans="1:12" ht="25.5">
      <c r="A286" s="148" t="s">
        <v>775</v>
      </c>
      <c r="B286" s="149"/>
      <c r="C286" s="149"/>
      <c r="D286" s="149"/>
      <c r="E286" s="149"/>
      <c r="F286" s="149"/>
      <c r="G286" s="149"/>
      <c r="H286" s="149"/>
      <c r="I286" s="149"/>
      <c r="J286" s="149"/>
      <c r="K286" s="149"/>
      <c r="L286" s="150"/>
    </row>
    <row r="287" spans="1:12" ht="24" customHeight="1">
      <c r="A287" s="150" t="s">
        <v>239</v>
      </c>
      <c r="B287" s="150"/>
      <c r="C287" s="179" t="s">
        <v>1108</v>
      </c>
      <c r="D287" s="180"/>
      <c r="E287" s="180"/>
      <c r="F287" s="180"/>
      <c r="G287" s="180"/>
      <c r="H287" s="180"/>
      <c r="J287" s="151" t="s">
        <v>240</v>
      </c>
      <c r="K287" s="151"/>
      <c r="L287" s="151"/>
    </row>
    <row r="288" spans="1:12" ht="29.25" customHeight="1">
      <c r="A288" s="172" t="s">
        <v>241</v>
      </c>
      <c r="B288" s="170" t="s">
        <v>242</v>
      </c>
      <c r="C288" s="172" t="s">
        <v>1117</v>
      </c>
      <c r="D288" s="172"/>
      <c r="E288" s="181" t="s">
        <v>1116</v>
      </c>
      <c r="F288" s="181"/>
      <c r="G288" s="178" t="s">
        <v>245</v>
      </c>
      <c r="H288" s="178"/>
      <c r="I288" s="171" t="s">
        <v>246</v>
      </c>
      <c r="J288" s="171"/>
      <c r="K288" s="171"/>
      <c r="L288" s="170" t="s">
        <v>247</v>
      </c>
    </row>
    <row r="289" spans="1:12" ht="29.25" customHeight="1">
      <c r="A289" s="172"/>
      <c r="B289" s="170"/>
      <c r="C289" s="72" t="s">
        <v>794</v>
      </c>
      <c r="D289" s="93" t="s">
        <v>795</v>
      </c>
      <c r="E289" s="14" t="s">
        <v>794</v>
      </c>
      <c r="F289" s="14" t="s">
        <v>795</v>
      </c>
      <c r="G289" s="48" t="s">
        <v>248</v>
      </c>
      <c r="H289" s="13" t="s">
        <v>249</v>
      </c>
      <c r="I289" s="62" t="s">
        <v>250</v>
      </c>
      <c r="J289" s="62" t="s">
        <v>251</v>
      </c>
      <c r="K289" s="62" t="s">
        <v>252</v>
      </c>
      <c r="L289" s="170"/>
    </row>
    <row r="290" spans="1:12" ht="29.25" customHeight="1">
      <c r="A290" s="46" t="s">
        <v>29</v>
      </c>
      <c r="B290" s="45" t="s">
        <v>747</v>
      </c>
      <c r="C290" s="68">
        <v>21718</v>
      </c>
      <c r="D290" s="89" t="s">
        <v>1087</v>
      </c>
      <c r="E290" s="68">
        <v>22960</v>
      </c>
      <c r="F290" s="89" t="s">
        <v>1150</v>
      </c>
      <c r="G290" s="50">
        <f>E290-C290</f>
        <v>1242</v>
      </c>
      <c r="H290" s="55">
        <v>39</v>
      </c>
      <c r="I290" s="55">
        <f>G290*0.589</f>
        <v>731.538</v>
      </c>
      <c r="J290" s="54">
        <f>H290*2.01</f>
        <v>78.38999999999999</v>
      </c>
      <c r="K290" s="63">
        <f>I290+J290</f>
        <v>809.928</v>
      </c>
      <c r="L290" s="176" t="s">
        <v>1169</v>
      </c>
    </row>
    <row r="291" spans="1:12" ht="29.25" customHeight="1">
      <c r="A291" s="46" t="s">
        <v>746</v>
      </c>
      <c r="B291" s="45" t="s">
        <v>748</v>
      </c>
      <c r="C291" s="68">
        <v>27634</v>
      </c>
      <c r="D291" s="89" t="s">
        <v>1088</v>
      </c>
      <c r="E291" s="68">
        <v>29355</v>
      </c>
      <c r="F291" s="89" t="s">
        <v>1151</v>
      </c>
      <c r="G291" s="50">
        <f aca="true" t="shared" si="79" ref="G291:G299">E291-C291</f>
        <v>1721</v>
      </c>
      <c r="H291" s="55">
        <v>47</v>
      </c>
      <c r="I291" s="55">
        <f aca="true" t="shared" si="80" ref="I291:I299">G291*0.589</f>
        <v>1013.669</v>
      </c>
      <c r="J291" s="54">
        <f aca="true" t="shared" si="81" ref="J291:J299">H291*2.01</f>
        <v>94.46999999999998</v>
      </c>
      <c r="K291" s="63">
        <f aca="true" t="shared" si="82" ref="K291:K299">I291+J291</f>
        <v>1108.139</v>
      </c>
      <c r="L291" s="176"/>
    </row>
    <row r="292" spans="1:12" ht="29.25" customHeight="1">
      <c r="A292" s="46" t="s">
        <v>30</v>
      </c>
      <c r="B292" s="45" t="s">
        <v>749</v>
      </c>
      <c r="C292" s="68">
        <v>24251</v>
      </c>
      <c r="D292" s="89" t="s">
        <v>1089</v>
      </c>
      <c r="E292" s="68">
        <v>25243</v>
      </c>
      <c r="F292" s="89" t="s">
        <v>1152</v>
      </c>
      <c r="G292" s="50">
        <f t="shared" si="79"/>
        <v>992</v>
      </c>
      <c r="H292" s="55">
        <v>30</v>
      </c>
      <c r="I292" s="55">
        <f t="shared" si="80"/>
        <v>584.288</v>
      </c>
      <c r="J292" s="54">
        <f t="shared" si="81"/>
        <v>60.3</v>
      </c>
      <c r="K292" s="63">
        <f t="shared" si="82"/>
        <v>644.588</v>
      </c>
      <c r="L292" s="176"/>
    </row>
    <row r="293" spans="1:12" ht="29.25" customHeight="1">
      <c r="A293" s="46" t="s">
        <v>31</v>
      </c>
      <c r="B293" s="45" t="s">
        <v>779</v>
      </c>
      <c r="C293" s="68">
        <v>29148</v>
      </c>
      <c r="D293" s="89" t="s">
        <v>1090</v>
      </c>
      <c r="E293" s="68">
        <v>34500</v>
      </c>
      <c r="F293" s="89" t="s">
        <v>1153</v>
      </c>
      <c r="G293" s="50">
        <f t="shared" si="79"/>
        <v>5352</v>
      </c>
      <c r="H293" s="55">
        <v>31</v>
      </c>
      <c r="I293" s="55">
        <f t="shared" si="80"/>
        <v>3152.328</v>
      </c>
      <c r="J293" s="54">
        <f t="shared" si="81"/>
        <v>62.309999999999995</v>
      </c>
      <c r="K293" s="63">
        <f t="shared" si="82"/>
        <v>3214.638</v>
      </c>
      <c r="L293" s="176"/>
    </row>
    <row r="294" spans="1:12" ht="29.25" customHeight="1">
      <c r="A294" s="46" t="s">
        <v>32</v>
      </c>
      <c r="B294" s="45" t="s">
        <v>750</v>
      </c>
      <c r="C294" s="68">
        <v>18168</v>
      </c>
      <c r="D294" s="74" t="s">
        <v>1091</v>
      </c>
      <c r="E294" s="68">
        <v>18290</v>
      </c>
      <c r="F294" s="74" t="s">
        <v>1154</v>
      </c>
      <c r="G294" s="50">
        <f t="shared" si="79"/>
        <v>122</v>
      </c>
      <c r="H294" s="55">
        <v>0</v>
      </c>
      <c r="I294" s="55">
        <f t="shared" si="80"/>
        <v>71.85799999999999</v>
      </c>
      <c r="J294" s="54">
        <f t="shared" si="81"/>
        <v>0</v>
      </c>
      <c r="K294" s="63">
        <f t="shared" si="82"/>
        <v>71.85799999999999</v>
      </c>
      <c r="L294" s="176"/>
    </row>
    <row r="295" spans="1:12" ht="29.25" customHeight="1">
      <c r="A295" s="46" t="s">
        <v>33</v>
      </c>
      <c r="B295" s="45" t="s">
        <v>751</v>
      </c>
      <c r="C295" s="68">
        <v>42277</v>
      </c>
      <c r="D295" s="89" t="s">
        <v>1092</v>
      </c>
      <c r="E295" s="68">
        <v>45368</v>
      </c>
      <c r="F295" s="89" t="s">
        <v>1155</v>
      </c>
      <c r="G295" s="50">
        <f t="shared" si="79"/>
        <v>3091</v>
      </c>
      <c r="H295" s="55">
        <v>43</v>
      </c>
      <c r="I295" s="55">
        <f t="shared" si="80"/>
        <v>1820.599</v>
      </c>
      <c r="J295" s="54">
        <f t="shared" si="81"/>
        <v>86.42999999999999</v>
      </c>
      <c r="K295" s="63">
        <f t="shared" si="82"/>
        <v>1907.029</v>
      </c>
      <c r="L295" s="176"/>
    </row>
    <row r="296" spans="1:12" ht="29.25" customHeight="1">
      <c r="A296" s="46" t="s">
        <v>34</v>
      </c>
      <c r="B296" s="45" t="s">
        <v>752</v>
      </c>
      <c r="C296" s="68">
        <v>30856</v>
      </c>
      <c r="D296" s="89" t="s">
        <v>1093</v>
      </c>
      <c r="E296" s="68">
        <v>33845</v>
      </c>
      <c r="F296" s="89" t="s">
        <v>1156</v>
      </c>
      <c r="G296" s="50">
        <f t="shared" si="79"/>
        <v>2989</v>
      </c>
      <c r="H296" s="55">
        <v>30</v>
      </c>
      <c r="I296" s="55">
        <f t="shared" si="80"/>
        <v>1760.521</v>
      </c>
      <c r="J296" s="54">
        <f t="shared" si="81"/>
        <v>60.3</v>
      </c>
      <c r="K296" s="63">
        <f t="shared" si="82"/>
        <v>1820.821</v>
      </c>
      <c r="L296" s="176"/>
    </row>
    <row r="297" spans="1:12" ht="29.25" customHeight="1">
      <c r="A297" s="46" t="s">
        <v>35</v>
      </c>
      <c r="B297" s="45" t="s">
        <v>753</v>
      </c>
      <c r="C297" s="68">
        <v>18340</v>
      </c>
      <c r="D297" s="89" t="s">
        <v>1094</v>
      </c>
      <c r="E297" s="68">
        <v>19526</v>
      </c>
      <c r="F297" s="89" t="s">
        <v>1157</v>
      </c>
      <c r="G297" s="50">
        <f t="shared" si="79"/>
        <v>1186</v>
      </c>
      <c r="H297" s="55">
        <v>40</v>
      </c>
      <c r="I297" s="55">
        <f t="shared" si="80"/>
        <v>698.554</v>
      </c>
      <c r="J297" s="54">
        <f t="shared" si="81"/>
        <v>80.39999999999999</v>
      </c>
      <c r="K297" s="63">
        <f t="shared" si="82"/>
        <v>778.954</v>
      </c>
      <c r="L297" s="176"/>
    </row>
    <row r="298" spans="1:12" ht="29.25" customHeight="1">
      <c r="A298" s="46" t="s">
        <v>36</v>
      </c>
      <c r="B298" s="45" t="s">
        <v>754</v>
      </c>
      <c r="C298" s="68">
        <v>10028</v>
      </c>
      <c r="D298" s="89" t="s">
        <v>1095</v>
      </c>
      <c r="E298" s="68">
        <v>11080</v>
      </c>
      <c r="F298" s="89" t="s">
        <v>1158</v>
      </c>
      <c r="G298" s="50">
        <f t="shared" si="79"/>
        <v>1052</v>
      </c>
      <c r="H298" s="55">
        <v>28</v>
      </c>
      <c r="I298" s="55">
        <f t="shared" si="80"/>
        <v>619.6279999999999</v>
      </c>
      <c r="J298" s="54">
        <f t="shared" si="81"/>
        <v>56.279999999999994</v>
      </c>
      <c r="K298" s="63">
        <f t="shared" si="82"/>
        <v>675.9079999999999</v>
      </c>
      <c r="L298" s="176"/>
    </row>
    <row r="299" spans="1:12" ht="29.25" customHeight="1">
      <c r="A299" s="46" t="s">
        <v>37</v>
      </c>
      <c r="B299" s="45" t="s">
        <v>755</v>
      </c>
      <c r="C299" s="68">
        <v>28027</v>
      </c>
      <c r="D299" s="74" t="s">
        <v>1096</v>
      </c>
      <c r="E299" s="68">
        <v>29959</v>
      </c>
      <c r="F299" s="74" t="s">
        <v>1159</v>
      </c>
      <c r="G299" s="50">
        <f t="shared" si="79"/>
        <v>1932</v>
      </c>
      <c r="H299" s="55">
        <v>33</v>
      </c>
      <c r="I299" s="55">
        <f t="shared" si="80"/>
        <v>1137.9479999999999</v>
      </c>
      <c r="J299" s="54">
        <f t="shared" si="81"/>
        <v>66.33</v>
      </c>
      <c r="K299" s="63">
        <f t="shared" si="82"/>
        <v>1204.2779999999998</v>
      </c>
      <c r="L299" s="176"/>
    </row>
    <row r="300" spans="1:12" ht="29.25" customHeight="1">
      <c r="A300" s="177" t="s">
        <v>252</v>
      </c>
      <c r="B300" s="177"/>
      <c r="C300" s="70"/>
      <c r="D300" s="92"/>
      <c r="E300" s="69"/>
      <c r="F300" s="69"/>
      <c r="G300" s="51"/>
      <c r="H300" s="44"/>
      <c r="I300" s="64">
        <f>SUM(I290:I299)</f>
        <v>11590.931000000002</v>
      </c>
      <c r="J300" s="64">
        <f>SUM(J290:J299)</f>
        <v>645.21</v>
      </c>
      <c r="K300" s="64">
        <f>SUM(K290:K299)</f>
        <v>12236.141</v>
      </c>
      <c r="L300" s="176"/>
    </row>
    <row r="301" spans="1:12" ht="25.5">
      <c r="A301" s="148" t="s">
        <v>775</v>
      </c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50"/>
    </row>
    <row r="302" spans="1:12" ht="24" customHeight="1">
      <c r="A302" s="150" t="s">
        <v>239</v>
      </c>
      <c r="B302" s="150"/>
      <c r="C302" s="179" t="s">
        <v>1108</v>
      </c>
      <c r="D302" s="180"/>
      <c r="E302" s="180"/>
      <c r="F302" s="180"/>
      <c r="G302" s="180"/>
      <c r="H302" s="180"/>
      <c r="J302" s="151"/>
      <c r="K302" s="151"/>
      <c r="L302" s="151"/>
    </row>
    <row r="303" spans="1:12" ht="29.25" customHeight="1">
      <c r="A303" s="172" t="s">
        <v>241</v>
      </c>
      <c r="B303" s="170" t="s">
        <v>242</v>
      </c>
      <c r="C303" s="172" t="s">
        <v>1117</v>
      </c>
      <c r="D303" s="172"/>
      <c r="E303" s="181" t="s">
        <v>1116</v>
      </c>
      <c r="F303" s="181"/>
      <c r="G303" s="178" t="s">
        <v>245</v>
      </c>
      <c r="H303" s="178"/>
      <c r="I303" s="171" t="s">
        <v>246</v>
      </c>
      <c r="J303" s="171"/>
      <c r="K303" s="171"/>
      <c r="L303" s="170" t="s">
        <v>247</v>
      </c>
    </row>
    <row r="304" spans="1:12" ht="29.25" customHeight="1">
      <c r="A304" s="172"/>
      <c r="B304" s="170"/>
      <c r="C304" s="72" t="s">
        <v>794</v>
      </c>
      <c r="D304" s="93" t="s">
        <v>795</v>
      </c>
      <c r="E304" s="14" t="s">
        <v>794</v>
      </c>
      <c r="F304" s="14" t="s">
        <v>795</v>
      </c>
      <c r="G304" s="48" t="s">
        <v>248</v>
      </c>
      <c r="H304" s="13" t="s">
        <v>249</v>
      </c>
      <c r="I304" s="62" t="s">
        <v>250</v>
      </c>
      <c r="J304" s="62" t="s">
        <v>251</v>
      </c>
      <c r="K304" s="62" t="s">
        <v>252</v>
      </c>
      <c r="L304" s="170"/>
    </row>
    <row r="305" spans="1:12" ht="29.25" customHeight="1">
      <c r="A305" s="46" t="s">
        <v>38</v>
      </c>
      <c r="B305" s="45" t="s">
        <v>757</v>
      </c>
      <c r="C305" s="68">
        <v>16012</v>
      </c>
      <c r="D305" s="89" t="s">
        <v>1097</v>
      </c>
      <c r="E305" s="68">
        <v>17531</v>
      </c>
      <c r="F305" s="89" t="s">
        <v>1160</v>
      </c>
      <c r="G305" s="50">
        <f>E305-C305</f>
        <v>1519</v>
      </c>
      <c r="H305" s="55">
        <v>33</v>
      </c>
      <c r="I305" s="55">
        <f>G305*0.589</f>
        <v>894.6909999999999</v>
      </c>
      <c r="J305" s="54">
        <f>H305*2.01</f>
        <v>66.33</v>
      </c>
      <c r="K305" s="63">
        <f>I305+J305</f>
        <v>961.021</v>
      </c>
      <c r="L305" s="176" t="s">
        <v>1169</v>
      </c>
    </row>
    <row r="306" spans="1:12" ht="29.25" customHeight="1">
      <c r="A306" s="46" t="s">
        <v>756</v>
      </c>
      <c r="B306" s="45" t="s">
        <v>758</v>
      </c>
      <c r="C306" s="68">
        <v>2304</v>
      </c>
      <c r="D306" s="89">
        <v>140</v>
      </c>
      <c r="E306" s="68">
        <v>4992</v>
      </c>
      <c r="F306" s="89" t="s">
        <v>967</v>
      </c>
      <c r="G306" s="50">
        <f aca="true" t="shared" si="83" ref="G306:G314">E306-C306</f>
        <v>2688</v>
      </c>
      <c r="H306" s="55">
        <v>36</v>
      </c>
      <c r="I306" s="55">
        <f aca="true" t="shared" si="84" ref="I306:I314">G306*0.589</f>
        <v>1583.232</v>
      </c>
      <c r="J306" s="54">
        <f aca="true" t="shared" si="85" ref="J306:J314">H306*2.01</f>
        <v>72.35999999999999</v>
      </c>
      <c r="K306" s="63">
        <f aca="true" t="shared" si="86" ref="K306:K314">I306+J306</f>
        <v>1655.5919999999999</v>
      </c>
      <c r="L306" s="176"/>
    </row>
    <row r="307" spans="1:12" ht="29.25" customHeight="1">
      <c r="A307" s="46" t="s">
        <v>39</v>
      </c>
      <c r="B307" s="45" t="s">
        <v>759</v>
      </c>
      <c r="C307" s="68">
        <v>882</v>
      </c>
      <c r="D307" s="89" t="s">
        <v>1098</v>
      </c>
      <c r="E307" s="68">
        <v>1427</v>
      </c>
      <c r="F307" s="89" t="s">
        <v>1161</v>
      </c>
      <c r="G307" s="50">
        <f t="shared" si="83"/>
        <v>545</v>
      </c>
      <c r="H307" s="55">
        <v>38</v>
      </c>
      <c r="I307" s="55">
        <f t="shared" si="84"/>
        <v>321.005</v>
      </c>
      <c r="J307" s="54">
        <f t="shared" si="85"/>
        <v>76.38</v>
      </c>
      <c r="K307" s="63">
        <f t="shared" si="86"/>
        <v>397.385</v>
      </c>
      <c r="L307" s="176"/>
    </row>
    <row r="308" spans="1:12" ht="29.25" customHeight="1">
      <c r="A308" s="46" t="s">
        <v>40</v>
      </c>
      <c r="B308" s="45" t="s">
        <v>760</v>
      </c>
      <c r="C308" s="68">
        <v>17569</v>
      </c>
      <c r="D308" s="89" t="s">
        <v>1099</v>
      </c>
      <c r="E308" s="68">
        <v>17941</v>
      </c>
      <c r="F308" s="89" t="s">
        <v>1162</v>
      </c>
      <c r="G308" s="50">
        <f t="shared" si="83"/>
        <v>372</v>
      </c>
      <c r="H308" s="55">
        <v>45</v>
      </c>
      <c r="I308" s="55">
        <f t="shared" si="84"/>
        <v>219.10799999999998</v>
      </c>
      <c r="J308" s="54">
        <f t="shared" si="85"/>
        <v>90.44999999999999</v>
      </c>
      <c r="K308" s="63">
        <f t="shared" si="86"/>
        <v>309.558</v>
      </c>
      <c r="L308" s="176"/>
    </row>
    <row r="309" spans="1:12" ht="29.25" customHeight="1">
      <c r="A309" s="46" t="s">
        <v>41</v>
      </c>
      <c r="B309" s="45" t="s">
        <v>761</v>
      </c>
      <c r="C309" s="68">
        <v>5051</v>
      </c>
      <c r="D309" s="74" t="s">
        <v>1100</v>
      </c>
      <c r="E309" s="68">
        <v>5605</v>
      </c>
      <c r="F309" s="74" t="s">
        <v>1163</v>
      </c>
      <c r="G309" s="50">
        <f t="shared" si="83"/>
        <v>554</v>
      </c>
      <c r="H309" s="55">
        <v>46</v>
      </c>
      <c r="I309" s="55">
        <f t="shared" si="84"/>
        <v>326.306</v>
      </c>
      <c r="J309" s="54">
        <f t="shared" si="85"/>
        <v>92.46</v>
      </c>
      <c r="K309" s="63">
        <f t="shared" si="86"/>
        <v>418.76599999999996</v>
      </c>
      <c r="L309" s="176"/>
    </row>
    <row r="310" spans="1:12" ht="29.25" customHeight="1">
      <c r="A310" s="46" t="s">
        <v>42</v>
      </c>
      <c r="B310" s="45" t="s">
        <v>762</v>
      </c>
      <c r="C310" s="68">
        <v>68507</v>
      </c>
      <c r="D310" s="89" t="s">
        <v>1101</v>
      </c>
      <c r="E310" s="68">
        <v>72078</v>
      </c>
      <c r="F310" s="89" t="s">
        <v>1101</v>
      </c>
      <c r="G310" s="50">
        <f t="shared" si="83"/>
        <v>3571</v>
      </c>
      <c r="H310" s="55">
        <v>54</v>
      </c>
      <c r="I310" s="55">
        <f t="shared" si="84"/>
        <v>2103.319</v>
      </c>
      <c r="J310" s="54">
        <f t="shared" si="85"/>
        <v>108.53999999999999</v>
      </c>
      <c r="K310" s="63">
        <f t="shared" si="86"/>
        <v>2211.859</v>
      </c>
      <c r="L310" s="176"/>
    </row>
    <row r="311" spans="1:12" ht="29.25" customHeight="1">
      <c r="A311" s="46" t="s">
        <v>43</v>
      </c>
      <c r="B311" s="45" t="s">
        <v>774</v>
      </c>
      <c r="C311" s="68">
        <v>12300</v>
      </c>
      <c r="D311" s="89" t="s">
        <v>1102</v>
      </c>
      <c r="E311" s="68">
        <v>13505</v>
      </c>
      <c r="F311" s="89" t="s">
        <v>1164</v>
      </c>
      <c r="G311" s="50">
        <f t="shared" si="83"/>
        <v>1205</v>
      </c>
      <c r="H311" s="55">
        <v>42</v>
      </c>
      <c r="I311" s="55">
        <f t="shared" si="84"/>
        <v>709.745</v>
      </c>
      <c r="J311" s="54">
        <f t="shared" si="85"/>
        <v>84.41999999999999</v>
      </c>
      <c r="K311" s="63">
        <f t="shared" si="86"/>
        <v>794.165</v>
      </c>
      <c r="L311" s="176"/>
    </row>
    <row r="312" spans="1:12" ht="29.25" customHeight="1">
      <c r="A312" s="46" t="s">
        <v>44</v>
      </c>
      <c r="B312" s="45" t="s">
        <v>763</v>
      </c>
      <c r="C312" s="68">
        <v>9714</v>
      </c>
      <c r="D312" s="98" t="s">
        <v>1105</v>
      </c>
      <c r="E312" s="68">
        <v>10521</v>
      </c>
      <c r="F312" s="89" t="s">
        <v>1165</v>
      </c>
      <c r="G312" s="50">
        <f t="shared" si="83"/>
        <v>807</v>
      </c>
      <c r="H312" s="55">
        <v>38</v>
      </c>
      <c r="I312" s="55">
        <f t="shared" si="84"/>
        <v>475.323</v>
      </c>
      <c r="J312" s="54">
        <f t="shared" si="85"/>
        <v>76.38</v>
      </c>
      <c r="K312" s="63">
        <f t="shared" si="86"/>
        <v>551.703</v>
      </c>
      <c r="L312" s="176"/>
    </row>
    <row r="313" spans="1:12" ht="29.25" customHeight="1">
      <c r="A313" s="46" t="s">
        <v>45</v>
      </c>
      <c r="B313" s="45" t="s">
        <v>764</v>
      </c>
      <c r="C313" s="68">
        <v>16897</v>
      </c>
      <c r="D313" s="89" t="s">
        <v>1103</v>
      </c>
      <c r="E313" s="68">
        <v>17846</v>
      </c>
      <c r="F313" s="89" t="s">
        <v>1166</v>
      </c>
      <c r="G313" s="50">
        <f t="shared" si="83"/>
        <v>949</v>
      </c>
      <c r="H313" s="55">
        <v>34</v>
      </c>
      <c r="I313" s="55">
        <f t="shared" si="84"/>
        <v>558.961</v>
      </c>
      <c r="J313" s="54">
        <f t="shared" si="85"/>
        <v>68.33999999999999</v>
      </c>
      <c r="K313" s="63">
        <f t="shared" si="86"/>
        <v>627.301</v>
      </c>
      <c r="L313" s="176"/>
    </row>
    <row r="314" spans="1:12" ht="29.25" customHeight="1">
      <c r="A314" s="46" t="s">
        <v>46</v>
      </c>
      <c r="B314" s="45" t="s">
        <v>765</v>
      </c>
      <c r="C314" s="68">
        <v>27377</v>
      </c>
      <c r="D314" s="74" t="s">
        <v>1104</v>
      </c>
      <c r="E314" s="68">
        <v>28437</v>
      </c>
      <c r="F314" s="74" t="s">
        <v>1167</v>
      </c>
      <c r="G314" s="50">
        <f t="shared" si="83"/>
        <v>1060</v>
      </c>
      <c r="H314" s="55">
        <v>38</v>
      </c>
      <c r="I314" s="55">
        <f t="shared" si="84"/>
        <v>624.3399999999999</v>
      </c>
      <c r="J314" s="54">
        <f t="shared" si="85"/>
        <v>76.38</v>
      </c>
      <c r="K314" s="63">
        <f t="shared" si="86"/>
        <v>700.7199999999999</v>
      </c>
      <c r="L314" s="176"/>
    </row>
    <row r="315" spans="1:12" ht="29.25" customHeight="1">
      <c r="A315" s="177" t="s">
        <v>252</v>
      </c>
      <c r="B315" s="177"/>
      <c r="C315" s="70"/>
      <c r="D315" s="92"/>
      <c r="E315" s="69"/>
      <c r="F315" s="69"/>
      <c r="G315" s="51"/>
      <c r="H315" s="44"/>
      <c r="I315" s="64">
        <f>SUM(I305:I314)</f>
        <v>7816.030000000001</v>
      </c>
      <c r="J315" s="64">
        <f>SUM(J305:J314)</f>
        <v>812.04</v>
      </c>
      <c r="K315" s="64">
        <f>SUM(K305:K314)</f>
        <v>8628.07</v>
      </c>
      <c r="L315" s="176"/>
    </row>
    <row r="316" spans="1:12" ht="25.5">
      <c r="A316" s="148" t="s">
        <v>775</v>
      </c>
      <c r="B316" s="149"/>
      <c r="C316" s="149"/>
      <c r="D316" s="149"/>
      <c r="E316" s="149"/>
      <c r="F316" s="149"/>
      <c r="G316" s="149"/>
      <c r="H316" s="149"/>
      <c r="I316" s="149"/>
      <c r="J316" s="149"/>
      <c r="K316" s="149"/>
      <c r="L316" s="150"/>
    </row>
    <row r="317" spans="1:12" ht="24" customHeight="1">
      <c r="A317" s="150" t="s">
        <v>239</v>
      </c>
      <c r="B317" s="150"/>
      <c r="C317" s="179" t="s">
        <v>1108</v>
      </c>
      <c r="D317" s="180"/>
      <c r="E317" s="180"/>
      <c r="F317" s="180"/>
      <c r="G317" s="180"/>
      <c r="H317" s="180"/>
      <c r="J317" s="151"/>
      <c r="K317" s="151"/>
      <c r="L317" s="151"/>
    </row>
    <row r="318" spans="1:12" ht="29.25" customHeight="1">
      <c r="A318" s="172" t="s">
        <v>241</v>
      </c>
      <c r="B318" s="170" t="s">
        <v>242</v>
      </c>
      <c r="C318" s="172" t="s">
        <v>1117</v>
      </c>
      <c r="D318" s="172"/>
      <c r="E318" s="181" t="s">
        <v>1116</v>
      </c>
      <c r="F318" s="181"/>
      <c r="G318" s="178" t="s">
        <v>245</v>
      </c>
      <c r="H318" s="178"/>
      <c r="I318" s="171" t="s">
        <v>246</v>
      </c>
      <c r="J318" s="171"/>
      <c r="K318" s="171"/>
      <c r="L318" s="170" t="s">
        <v>247</v>
      </c>
    </row>
    <row r="319" spans="1:12" ht="29.25" customHeight="1">
      <c r="A319" s="172"/>
      <c r="B319" s="170"/>
      <c r="C319" s="72" t="s">
        <v>794</v>
      </c>
      <c r="D319" s="93" t="s">
        <v>795</v>
      </c>
      <c r="E319" s="14" t="s">
        <v>794</v>
      </c>
      <c r="F319" s="14" t="s">
        <v>795</v>
      </c>
      <c r="G319" s="48" t="s">
        <v>248</v>
      </c>
      <c r="H319" s="13" t="s">
        <v>249</v>
      </c>
      <c r="I319" s="62" t="s">
        <v>250</v>
      </c>
      <c r="J319" s="62" t="s">
        <v>251</v>
      </c>
      <c r="K319" s="62" t="s">
        <v>252</v>
      </c>
      <c r="L319" s="170"/>
    </row>
    <row r="320" spans="1:12" ht="26.25" customHeight="1">
      <c r="A320" s="46" t="s">
        <v>47</v>
      </c>
      <c r="B320" s="45" t="s">
        <v>785</v>
      </c>
      <c r="C320" s="68">
        <v>21946</v>
      </c>
      <c r="D320" s="89" t="s">
        <v>1106</v>
      </c>
      <c r="E320" s="68">
        <v>22012</v>
      </c>
      <c r="F320" s="89" t="s">
        <v>1168</v>
      </c>
      <c r="G320" s="50">
        <f>E320-C320</f>
        <v>66</v>
      </c>
      <c r="H320" s="55">
        <v>22</v>
      </c>
      <c r="I320" s="55">
        <f>G320*0.589</f>
        <v>38.873999999999995</v>
      </c>
      <c r="J320" s="54">
        <f>H320*2.01</f>
        <v>44.22</v>
      </c>
      <c r="K320" s="63">
        <f>I320+J320</f>
        <v>83.094</v>
      </c>
      <c r="L320" s="136" t="s">
        <v>1169</v>
      </c>
    </row>
    <row r="321" spans="1:12" ht="26.25" customHeight="1">
      <c r="A321" s="46" t="s">
        <v>784</v>
      </c>
      <c r="B321" s="45" t="s">
        <v>786</v>
      </c>
      <c r="C321" s="68">
        <v>6419</v>
      </c>
      <c r="D321" s="89" t="s">
        <v>967</v>
      </c>
      <c r="E321" s="68">
        <v>7087</v>
      </c>
      <c r="F321" s="89" t="s">
        <v>967</v>
      </c>
      <c r="G321" s="50">
        <f aca="true" t="shared" si="87" ref="G321:G329">E321-C321</f>
        <v>668</v>
      </c>
      <c r="H321" s="55">
        <v>36</v>
      </c>
      <c r="I321" s="55">
        <f aca="true" t="shared" si="88" ref="I321:I329">G321*0.589</f>
        <v>393.452</v>
      </c>
      <c r="J321" s="54">
        <f aca="true" t="shared" si="89" ref="J321:J329">H321*2.01</f>
        <v>72.35999999999999</v>
      </c>
      <c r="K321" s="63">
        <f aca="true" t="shared" si="90" ref="K321:K329">I321+J321</f>
        <v>465.812</v>
      </c>
      <c r="L321" s="137"/>
    </row>
    <row r="322" spans="1:12" ht="26.25" customHeight="1">
      <c r="A322" s="46" t="s">
        <v>48</v>
      </c>
      <c r="B322" s="45" t="s">
        <v>787</v>
      </c>
      <c r="C322" s="68">
        <v>8637</v>
      </c>
      <c r="D322" s="89" t="s">
        <v>967</v>
      </c>
      <c r="E322" s="68">
        <v>9755</v>
      </c>
      <c r="F322" s="89" t="s">
        <v>967</v>
      </c>
      <c r="G322" s="50">
        <f t="shared" si="87"/>
        <v>1118</v>
      </c>
      <c r="H322" s="55">
        <v>36</v>
      </c>
      <c r="I322" s="55">
        <f t="shared" si="88"/>
        <v>658.502</v>
      </c>
      <c r="J322" s="54">
        <f t="shared" si="89"/>
        <v>72.35999999999999</v>
      </c>
      <c r="K322" s="63">
        <f t="shared" si="90"/>
        <v>730.862</v>
      </c>
      <c r="L322" s="137"/>
    </row>
    <row r="323" spans="1:12" ht="26.25" customHeight="1">
      <c r="A323" s="46" t="s">
        <v>49</v>
      </c>
      <c r="B323" s="45" t="s">
        <v>788</v>
      </c>
      <c r="C323" s="68">
        <v>25514</v>
      </c>
      <c r="D323" s="89">
        <v>2335</v>
      </c>
      <c r="E323" s="68">
        <v>26882</v>
      </c>
      <c r="F323" s="89">
        <v>2376</v>
      </c>
      <c r="G323" s="50">
        <f t="shared" si="87"/>
        <v>1368</v>
      </c>
      <c r="H323" s="55">
        <v>41</v>
      </c>
      <c r="I323" s="55">
        <f t="shared" si="88"/>
        <v>805.752</v>
      </c>
      <c r="J323" s="54">
        <f t="shared" si="89"/>
        <v>82.41</v>
      </c>
      <c r="K323" s="63">
        <f t="shared" si="90"/>
        <v>888.1619999999999</v>
      </c>
      <c r="L323" s="137"/>
    </row>
    <row r="324" spans="1:12" ht="26.25" customHeight="1">
      <c r="A324" s="46" t="s">
        <v>50</v>
      </c>
      <c r="B324" s="45" t="s">
        <v>938</v>
      </c>
      <c r="C324" s="68">
        <v>15703</v>
      </c>
      <c r="D324" s="89" t="s">
        <v>967</v>
      </c>
      <c r="E324" s="68">
        <v>17364</v>
      </c>
      <c r="F324" s="89" t="s">
        <v>967</v>
      </c>
      <c r="G324" s="50">
        <f t="shared" si="87"/>
        <v>1661</v>
      </c>
      <c r="H324" s="55">
        <v>36</v>
      </c>
      <c r="I324" s="55">
        <f t="shared" si="88"/>
        <v>978.329</v>
      </c>
      <c r="J324" s="54">
        <f t="shared" si="89"/>
        <v>72.35999999999999</v>
      </c>
      <c r="K324" s="63">
        <f t="shared" si="90"/>
        <v>1050.6889999999999</v>
      </c>
      <c r="L324" s="137"/>
    </row>
    <row r="325" spans="1:12" ht="26.25" customHeight="1">
      <c r="A325" s="46" t="s">
        <v>51</v>
      </c>
      <c r="B325" s="45" t="s">
        <v>789</v>
      </c>
      <c r="C325" s="68">
        <v>11015</v>
      </c>
      <c r="D325" s="89" t="s">
        <v>967</v>
      </c>
      <c r="E325" s="68">
        <v>12044</v>
      </c>
      <c r="F325" s="89" t="s">
        <v>967</v>
      </c>
      <c r="G325" s="50">
        <f t="shared" si="87"/>
        <v>1029</v>
      </c>
      <c r="H325" s="55">
        <v>36</v>
      </c>
      <c r="I325" s="55">
        <f t="shared" si="88"/>
        <v>606.081</v>
      </c>
      <c r="J325" s="54">
        <f t="shared" si="89"/>
        <v>72.35999999999999</v>
      </c>
      <c r="K325" s="63">
        <f t="shared" si="90"/>
        <v>678.441</v>
      </c>
      <c r="L325" s="137"/>
    </row>
    <row r="326" spans="1:12" ht="26.25" customHeight="1">
      <c r="A326" s="46" t="s">
        <v>52</v>
      </c>
      <c r="B326" s="45" t="s">
        <v>782</v>
      </c>
      <c r="C326" s="68">
        <v>9619</v>
      </c>
      <c r="D326" s="89" t="s">
        <v>967</v>
      </c>
      <c r="E326" s="68">
        <v>10693</v>
      </c>
      <c r="F326" s="89" t="s">
        <v>967</v>
      </c>
      <c r="G326" s="50">
        <f t="shared" si="87"/>
        <v>1074</v>
      </c>
      <c r="H326" s="55">
        <v>36</v>
      </c>
      <c r="I326" s="55">
        <f t="shared" si="88"/>
        <v>632.586</v>
      </c>
      <c r="J326" s="54">
        <f t="shared" si="89"/>
        <v>72.35999999999999</v>
      </c>
      <c r="K326" s="63">
        <f t="shared" si="90"/>
        <v>704.946</v>
      </c>
      <c r="L326" s="137"/>
    </row>
    <row r="327" spans="1:12" ht="26.25" customHeight="1">
      <c r="A327" s="46" t="s">
        <v>53</v>
      </c>
      <c r="B327" s="45" t="s">
        <v>790</v>
      </c>
      <c r="C327" s="68">
        <v>11562</v>
      </c>
      <c r="D327" s="89">
        <v>680</v>
      </c>
      <c r="E327" s="68">
        <v>12594</v>
      </c>
      <c r="F327" s="89">
        <v>725</v>
      </c>
      <c r="G327" s="50">
        <f t="shared" si="87"/>
        <v>1032</v>
      </c>
      <c r="H327" s="55">
        <v>45</v>
      </c>
      <c r="I327" s="55">
        <f t="shared" si="88"/>
        <v>607.848</v>
      </c>
      <c r="J327" s="54">
        <f t="shared" si="89"/>
        <v>90.44999999999999</v>
      </c>
      <c r="K327" s="63">
        <f t="shared" si="90"/>
        <v>698.298</v>
      </c>
      <c r="L327" s="137"/>
    </row>
    <row r="328" spans="1:12" ht="26.25" customHeight="1">
      <c r="A328" s="46" t="s">
        <v>54</v>
      </c>
      <c r="B328" s="45" t="s">
        <v>791</v>
      </c>
      <c r="C328" s="68">
        <v>22932</v>
      </c>
      <c r="D328" s="89">
        <v>162</v>
      </c>
      <c r="E328" s="68">
        <v>24353</v>
      </c>
      <c r="F328" s="89">
        <v>215</v>
      </c>
      <c r="G328" s="50">
        <f t="shared" si="87"/>
        <v>1421</v>
      </c>
      <c r="H328" s="55">
        <v>46</v>
      </c>
      <c r="I328" s="55">
        <f t="shared" si="88"/>
        <v>836.9689999999999</v>
      </c>
      <c r="J328" s="54">
        <f t="shared" si="89"/>
        <v>92.46</v>
      </c>
      <c r="K328" s="63">
        <f t="shared" si="90"/>
        <v>929.429</v>
      </c>
      <c r="L328" s="137"/>
    </row>
    <row r="329" spans="1:12" ht="26.25" customHeight="1">
      <c r="A329" s="46" t="s">
        <v>55</v>
      </c>
      <c r="B329" s="45" t="s">
        <v>792</v>
      </c>
      <c r="C329" s="68">
        <v>2738</v>
      </c>
      <c r="D329" s="74">
        <v>60</v>
      </c>
      <c r="E329" s="68">
        <v>3172</v>
      </c>
      <c r="F329" s="74">
        <v>81</v>
      </c>
      <c r="G329" s="50">
        <f t="shared" si="87"/>
        <v>434</v>
      </c>
      <c r="H329" s="55">
        <v>47</v>
      </c>
      <c r="I329" s="55">
        <f t="shared" si="88"/>
        <v>255.62599999999998</v>
      </c>
      <c r="J329" s="54">
        <f t="shared" si="89"/>
        <v>94.46999999999998</v>
      </c>
      <c r="K329" s="63">
        <f t="shared" si="90"/>
        <v>350.09599999999995</v>
      </c>
      <c r="L329" s="137"/>
    </row>
    <row r="330" spans="1:12" ht="29.25" customHeight="1">
      <c r="A330" s="177" t="s">
        <v>252</v>
      </c>
      <c r="B330" s="177"/>
      <c r="C330" s="70"/>
      <c r="D330" s="92"/>
      <c r="E330" s="69"/>
      <c r="F330" s="69"/>
      <c r="G330" s="49"/>
      <c r="H330" s="44"/>
      <c r="I330" s="64">
        <f>SUM(I320:I329)</f>
        <v>5814.019</v>
      </c>
      <c r="J330" s="64">
        <f>SUM(J320:J329)</f>
        <v>765.81</v>
      </c>
      <c r="K330" s="64">
        <f>SUM(K320:K329)</f>
        <v>6579.828999999999</v>
      </c>
      <c r="L330" s="137"/>
    </row>
    <row r="331" spans="1:12" ht="29.25" customHeight="1">
      <c r="A331" s="177" t="s">
        <v>444</v>
      </c>
      <c r="B331" s="177"/>
      <c r="C331" s="70"/>
      <c r="D331" s="92"/>
      <c r="E331" s="69"/>
      <c r="F331" s="69"/>
      <c r="G331" s="49"/>
      <c r="H331" s="44"/>
      <c r="I331" s="64">
        <f>I330+I315+I300+I285+I270+I255+I240+I225+I210+I195+I180+I165+I150+I135+I120+I105+I90+I75+I60+I45+I30+I15</f>
        <v>151371.233</v>
      </c>
      <c r="J331" s="64">
        <f>J330+J315+J300+J285+J270+J255+J240+J225+J210+J195+J180+J165+J150+J135+J120+J105+J90+J75+J60+J45+J30+J15</f>
        <v>14960.429999999997</v>
      </c>
      <c r="K331" s="64">
        <f>K330+K315+K300+K285+K270+K255+K240+K225+K210+K195+K180+K165+K150+K135+K120+K105+K90+K75+K60+K45+K30+K15</f>
        <v>166331.663</v>
      </c>
      <c r="L331" s="138"/>
    </row>
  </sheetData>
  <mergeCells count="287">
    <mergeCell ref="A93:A94"/>
    <mergeCell ref="B93:B94"/>
    <mergeCell ref="E3:F3"/>
    <mergeCell ref="E18:F18"/>
    <mergeCell ref="E33:F33"/>
    <mergeCell ref="E48:F48"/>
    <mergeCell ref="A90:B90"/>
    <mergeCell ref="A78:A79"/>
    <mergeCell ref="B78:B79"/>
    <mergeCell ref="C78:D78"/>
    <mergeCell ref="A138:A139"/>
    <mergeCell ref="B138:B139"/>
    <mergeCell ref="E63:F63"/>
    <mergeCell ref="E78:F78"/>
    <mergeCell ref="E93:F93"/>
    <mergeCell ref="E108:F108"/>
    <mergeCell ref="A91:L91"/>
    <mergeCell ref="A92:B92"/>
    <mergeCell ref="C92:H92"/>
    <mergeCell ref="J92:L92"/>
    <mergeCell ref="A198:A199"/>
    <mergeCell ref="B198:B199"/>
    <mergeCell ref="E123:F123"/>
    <mergeCell ref="E138:F138"/>
    <mergeCell ref="E153:F153"/>
    <mergeCell ref="E168:F168"/>
    <mergeCell ref="A136:L136"/>
    <mergeCell ref="A137:B137"/>
    <mergeCell ref="C137:H137"/>
    <mergeCell ref="J137:L137"/>
    <mergeCell ref="A258:A259"/>
    <mergeCell ref="B258:B259"/>
    <mergeCell ref="E183:F183"/>
    <mergeCell ref="E198:F198"/>
    <mergeCell ref="E213:F213"/>
    <mergeCell ref="E228:F228"/>
    <mergeCell ref="A196:L196"/>
    <mergeCell ref="A197:B197"/>
    <mergeCell ref="C197:H197"/>
    <mergeCell ref="J197:L197"/>
    <mergeCell ref="A256:L256"/>
    <mergeCell ref="A257:B257"/>
    <mergeCell ref="C257:H257"/>
    <mergeCell ref="J257:L257"/>
    <mergeCell ref="E303:F303"/>
    <mergeCell ref="E318:F318"/>
    <mergeCell ref="A331:B331"/>
    <mergeCell ref="L320:L331"/>
    <mergeCell ref="A303:A304"/>
    <mergeCell ref="B303:B304"/>
    <mergeCell ref="C303:D303"/>
    <mergeCell ref="G303:H303"/>
    <mergeCell ref="I303:K303"/>
    <mergeCell ref="L303:L304"/>
    <mergeCell ref="G78:H78"/>
    <mergeCell ref="I78:K78"/>
    <mergeCell ref="L78:L79"/>
    <mergeCell ref="L80:L90"/>
    <mergeCell ref="L65:L75"/>
    <mergeCell ref="A75:B75"/>
    <mergeCell ref="A76:L76"/>
    <mergeCell ref="A77:B77"/>
    <mergeCell ref="C77:H77"/>
    <mergeCell ref="J77:L77"/>
    <mergeCell ref="J62:L62"/>
    <mergeCell ref="G63:H63"/>
    <mergeCell ref="I63:K63"/>
    <mergeCell ref="L63:L64"/>
    <mergeCell ref="I48:K48"/>
    <mergeCell ref="L48:L49"/>
    <mergeCell ref="L50:L60"/>
    <mergeCell ref="A63:A64"/>
    <mergeCell ref="B63:B64"/>
    <mergeCell ref="C63:D63"/>
    <mergeCell ref="A60:B60"/>
    <mergeCell ref="A61:L61"/>
    <mergeCell ref="A62:B62"/>
    <mergeCell ref="C62:H62"/>
    <mergeCell ref="L35:L45"/>
    <mergeCell ref="A48:A49"/>
    <mergeCell ref="B48:B49"/>
    <mergeCell ref="C48:D48"/>
    <mergeCell ref="A45:B45"/>
    <mergeCell ref="A46:L46"/>
    <mergeCell ref="A47:B47"/>
    <mergeCell ref="C47:H47"/>
    <mergeCell ref="J47:L47"/>
    <mergeCell ref="G48:H48"/>
    <mergeCell ref="J32:L32"/>
    <mergeCell ref="G33:H33"/>
    <mergeCell ref="I33:K33"/>
    <mergeCell ref="L33:L34"/>
    <mergeCell ref="I18:K18"/>
    <mergeCell ref="L18:L19"/>
    <mergeCell ref="L20:L30"/>
    <mergeCell ref="A33:A34"/>
    <mergeCell ref="B33:B34"/>
    <mergeCell ref="C33:D33"/>
    <mergeCell ref="A30:B30"/>
    <mergeCell ref="A31:L31"/>
    <mergeCell ref="A32:B32"/>
    <mergeCell ref="C32:H32"/>
    <mergeCell ref="L5:L15"/>
    <mergeCell ref="A18:A19"/>
    <mergeCell ref="B18:B19"/>
    <mergeCell ref="C18:D18"/>
    <mergeCell ref="A15:B15"/>
    <mergeCell ref="A16:L16"/>
    <mergeCell ref="A17:B17"/>
    <mergeCell ref="C17:H17"/>
    <mergeCell ref="J17:L17"/>
    <mergeCell ref="G18:H18"/>
    <mergeCell ref="A3:A4"/>
    <mergeCell ref="B3:B4"/>
    <mergeCell ref="C3:D3"/>
    <mergeCell ref="A1:L1"/>
    <mergeCell ref="A2:B2"/>
    <mergeCell ref="C2:H2"/>
    <mergeCell ref="J2:L2"/>
    <mergeCell ref="G3:H3"/>
    <mergeCell ref="I3:K3"/>
    <mergeCell ref="L3:L4"/>
    <mergeCell ref="C93:D93"/>
    <mergeCell ref="G93:H93"/>
    <mergeCell ref="I93:K93"/>
    <mergeCell ref="L93:L94"/>
    <mergeCell ref="L95:L105"/>
    <mergeCell ref="A105:B105"/>
    <mergeCell ref="A106:L106"/>
    <mergeCell ref="A107:B107"/>
    <mergeCell ref="C107:H107"/>
    <mergeCell ref="J107:L107"/>
    <mergeCell ref="I108:K108"/>
    <mergeCell ref="L108:L109"/>
    <mergeCell ref="L110:L120"/>
    <mergeCell ref="A120:B120"/>
    <mergeCell ref="A108:A109"/>
    <mergeCell ref="B108:B109"/>
    <mergeCell ref="C108:D108"/>
    <mergeCell ref="G108:H108"/>
    <mergeCell ref="A121:L121"/>
    <mergeCell ref="A122:B122"/>
    <mergeCell ref="C122:H122"/>
    <mergeCell ref="J122:L122"/>
    <mergeCell ref="I123:K123"/>
    <mergeCell ref="L123:L124"/>
    <mergeCell ref="L125:L135"/>
    <mergeCell ref="A135:B135"/>
    <mergeCell ref="A123:A124"/>
    <mergeCell ref="B123:B124"/>
    <mergeCell ref="C123:D123"/>
    <mergeCell ref="G123:H123"/>
    <mergeCell ref="C138:D138"/>
    <mergeCell ref="G138:H138"/>
    <mergeCell ref="I138:K138"/>
    <mergeCell ref="L138:L139"/>
    <mergeCell ref="L140:L150"/>
    <mergeCell ref="A150:B150"/>
    <mergeCell ref="A151:L151"/>
    <mergeCell ref="A152:B152"/>
    <mergeCell ref="C152:H152"/>
    <mergeCell ref="J152:L152"/>
    <mergeCell ref="I153:K153"/>
    <mergeCell ref="L153:L154"/>
    <mergeCell ref="L155:L165"/>
    <mergeCell ref="A165:B165"/>
    <mergeCell ref="A153:A154"/>
    <mergeCell ref="B153:B154"/>
    <mergeCell ref="C153:D153"/>
    <mergeCell ref="G153:H153"/>
    <mergeCell ref="A166:L166"/>
    <mergeCell ref="A167:B167"/>
    <mergeCell ref="C167:H167"/>
    <mergeCell ref="J167:L167"/>
    <mergeCell ref="I168:K168"/>
    <mergeCell ref="L168:L169"/>
    <mergeCell ref="L170:L180"/>
    <mergeCell ref="A180:B180"/>
    <mergeCell ref="A168:A169"/>
    <mergeCell ref="B168:B169"/>
    <mergeCell ref="C168:D168"/>
    <mergeCell ref="G168:H168"/>
    <mergeCell ref="A181:L181"/>
    <mergeCell ref="A182:B182"/>
    <mergeCell ref="C182:H182"/>
    <mergeCell ref="J182:L182"/>
    <mergeCell ref="I183:K183"/>
    <mergeCell ref="L183:L184"/>
    <mergeCell ref="L185:L195"/>
    <mergeCell ref="A195:B195"/>
    <mergeCell ref="A183:A184"/>
    <mergeCell ref="B183:B184"/>
    <mergeCell ref="C183:D183"/>
    <mergeCell ref="G183:H183"/>
    <mergeCell ref="C198:D198"/>
    <mergeCell ref="G198:H198"/>
    <mergeCell ref="I198:K198"/>
    <mergeCell ref="L198:L199"/>
    <mergeCell ref="L200:L210"/>
    <mergeCell ref="A210:B210"/>
    <mergeCell ref="A211:L211"/>
    <mergeCell ref="A212:B212"/>
    <mergeCell ref="C212:H212"/>
    <mergeCell ref="J212:L212"/>
    <mergeCell ref="I213:K213"/>
    <mergeCell ref="L213:L214"/>
    <mergeCell ref="L215:L225"/>
    <mergeCell ref="A225:B225"/>
    <mergeCell ref="A213:A214"/>
    <mergeCell ref="B213:B214"/>
    <mergeCell ref="C213:D213"/>
    <mergeCell ref="G213:H213"/>
    <mergeCell ref="A226:L226"/>
    <mergeCell ref="A227:B227"/>
    <mergeCell ref="C227:H227"/>
    <mergeCell ref="J227:L227"/>
    <mergeCell ref="I228:K228"/>
    <mergeCell ref="L228:L229"/>
    <mergeCell ref="L230:L240"/>
    <mergeCell ref="A240:B240"/>
    <mergeCell ref="A228:A229"/>
    <mergeCell ref="B228:B229"/>
    <mergeCell ref="C228:D228"/>
    <mergeCell ref="G228:H228"/>
    <mergeCell ref="A241:L241"/>
    <mergeCell ref="A242:B242"/>
    <mergeCell ref="C242:H242"/>
    <mergeCell ref="J242:L242"/>
    <mergeCell ref="I243:K243"/>
    <mergeCell ref="L243:L244"/>
    <mergeCell ref="L245:L255"/>
    <mergeCell ref="A255:B255"/>
    <mergeCell ref="A243:A244"/>
    <mergeCell ref="B243:B244"/>
    <mergeCell ref="C243:D243"/>
    <mergeCell ref="G243:H243"/>
    <mergeCell ref="E243:F243"/>
    <mergeCell ref="C258:D258"/>
    <mergeCell ref="G258:H258"/>
    <mergeCell ref="I258:K258"/>
    <mergeCell ref="L258:L259"/>
    <mergeCell ref="E258:F258"/>
    <mergeCell ref="L260:L270"/>
    <mergeCell ref="A270:B270"/>
    <mergeCell ref="A271:L271"/>
    <mergeCell ref="A272:B272"/>
    <mergeCell ref="C272:H272"/>
    <mergeCell ref="J272:L272"/>
    <mergeCell ref="I273:K273"/>
    <mergeCell ref="L273:L274"/>
    <mergeCell ref="L275:L285"/>
    <mergeCell ref="A285:B285"/>
    <mergeCell ref="A273:A274"/>
    <mergeCell ref="B273:B274"/>
    <mergeCell ref="C273:D273"/>
    <mergeCell ref="G273:H273"/>
    <mergeCell ref="E273:F273"/>
    <mergeCell ref="A286:L286"/>
    <mergeCell ref="A287:B287"/>
    <mergeCell ref="C287:H287"/>
    <mergeCell ref="J287:L287"/>
    <mergeCell ref="I288:K288"/>
    <mergeCell ref="L288:L289"/>
    <mergeCell ref="L290:L300"/>
    <mergeCell ref="A300:B300"/>
    <mergeCell ref="A288:A289"/>
    <mergeCell ref="B288:B289"/>
    <mergeCell ref="C288:D288"/>
    <mergeCell ref="G288:H288"/>
    <mergeCell ref="E288:F288"/>
    <mergeCell ref="A301:L301"/>
    <mergeCell ref="A302:B302"/>
    <mergeCell ref="C302:H302"/>
    <mergeCell ref="J302:L302"/>
    <mergeCell ref="L305:L315"/>
    <mergeCell ref="A315:B315"/>
    <mergeCell ref="A316:L316"/>
    <mergeCell ref="A317:B317"/>
    <mergeCell ref="C317:H317"/>
    <mergeCell ref="J317:L317"/>
    <mergeCell ref="A330:B330"/>
    <mergeCell ref="G318:H318"/>
    <mergeCell ref="I318:K318"/>
    <mergeCell ref="L318:L319"/>
    <mergeCell ref="A318:A319"/>
    <mergeCell ref="B318:B319"/>
    <mergeCell ref="C318:D31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67">
      <selection activeCell="F11" sqref="F11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3" width="10.50390625" style="1" customWidth="1"/>
    <col min="4" max="4" width="9.625" style="1" customWidth="1"/>
    <col min="5" max="5" width="10.375" style="1" customWidth="1"/>
    <col min="6" max="8" width="9.625" style="1" customWidth="1"/>
    <col min="9" max="11" width="9.625" style="118" customWidth="1"/>
    <col min="12" max="12" width="11.625" style="114" customWidth="1"/>
  </cols>
  <sheetData>
    <row r="1" spans="1:11" ht="24" customHeight="1">
      <c r="A1" s="182" t="s">
        <v>1435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4.25">
      <c r="A2" s="183" t="s">
        <v>1436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2" ht="14.25">
      <c r="A3" s="184" t="s">
        <v>1437</v>
      </c>
      <c r="B3" s="184" t="s">
        <v>1438</v>
      </c>
      <c r="C3" s="186" t="s">
        <v>1439</v>
      </c>
      <c r="D3" s="187"/>
      <c r="E3" s="186" t="s">
        <v>1440</v>
      </c>
      <c r="F3" s="187"/>
      <c r="G3" s="186" t="s">
        <v>1441</v>
      </c>
      <c r="H3" s="187"/>
      <c r="I3" s="188" t="s">
        <v>1442</v>
      </c>
      <c r="J3" s="189"/>
      <c r="K3" s="190"/>
      <c r="L3" s="184" t="s">
        <v>1443</v>
      </c>
    </row>
    <row r="4" spans="1:12" ht="14.25">
      <c r="A4" s="185"/>
      <c r="B4" s="185"/>
      <c r="C4" s="119" t="s">
        <v>1444</v>
      </c>
      <c r="D4" s="119" t="s">
        <v>1445</v>
      </c>
      <c r="E4" s="119" t="s">
        <v>1444</v>
      </c>
      <c r="F4" s="115" t="s">
        <v>1445</v>
      </c>
      <c r="G4" s="119" t="s">
        <v>1444</v>
      </c>
      <c r="H4" s="115" t="s">
        <v>1445</v>
      </c>
      <c r="I4" s="116" t="s">
        <v>1446</v>
      </c>
      <c r="J4" s="116" t="s">
        <v>1447</v>
      </c>
      <c r="K4" s="116" t="s">
        <v>1448</v>
      </c>
      <c r="L4" s="165"/>
    </row>
    <row r="5" spans="1:12" ht="21.75" customHeight="1">
      <c r="A5" s="2">
        <v>1</v>
      </c>
      <c r="B5" s="2" t="s">
        <v>1449</v>
      </c>
      <c r="C5" s="2">
        <v>8100</v>
      </c>
      <c r="D5" s="2">
        <v>2295</v>
      </c>
      <c r="E5" s="2">
        <v>8100</v>
      </c>
      <c r="F5" s="2">
        <v>2295</v>
      </c>
      <c r="G5" s="2">
        <f>E5-C5</f>
        <v>0</v>
      </c>
      <c r="H5" s="2">
        <f>F5-D5</f>
        <v>0</v>
      </c>
      <c r="I5" s="117">
        <f>G5*0.589</f>
        <v>0</v>
      </c>
      <c r="J5" s="117">
        <f>H5*2.01</f>
        <v>0</v>
      </c>
      <c r="K5" s="117">
        <f>I5+J5</f>
        <v>0</v>
      </c>
      <c r="L5" s="191" t="s">
        <v>1450</v>
      </c>
    </row>
    <row r="6" spans="1:12" ht="21.75" customHeight="1">
      <c r="A6" s="2">
        <v>2</v>
      </c>
      <c r="B6" s="2" t="s">
        <v>1451</v>
      </c>
      <c r="C6" s="2">
        <v>2914</v>
      </c>
      <c r="D6" s="2">
        <v>56</v>
      </c>
      <c r="E6" s="2">
        <v>3671</v>
      </c>
      <c r="F6" s="2">
        <v>87</v>
      </c>
      <c r="G6" s="2">
        <f aca="true" t="shared" si="0" ref="G6:H69">E6-C6</f>
        <v>757</v>
      </c>
      <c r="H6" s="2">
        <f t="shared" si="0"/>
        <v>31</v>
      </c>
      <c r="I6" s="117">
        <f aca="true" t="shared" si="1" ref="I6:I69">G6*0.589</f>
        <v>445.873</v>
      </c>
      <c r="J6" s="117">
        <f aca="true" t="shared" si="2" ref="J6:J69">H6*2.01</f>
        <v>62.309999999999995</v>
      </c>
      <c r="K6" s="117">
        <f aca="true" t="shared" si="3" ref="K6:K69">I6+J6</f>
        <v>508.183</v>
      </c>
      <c r="L6" s="192"/>
    </row>
    <row r="7" spans="1:12" ht="21.75" customHeight="1">
      <c r="A7" s="2">
        <v>3</v>
      </c>
      <c r="B7" s="2" t="s">
        <v>1452</v>
      </c>
      <c r="C7" s="2">
        <v>2713</v>
      </c>
      <c r="D7" s="2">
        <v>320</v>
      </c>
      <c r="E7" s="2">
        <v>3350</v>
      </c>
      <c r="F7" s="2">
        <v>395</v>
      </c>
      <c r="G7" s="2">
        <f t="shared" si="0"/>
        <v>637</v>
      </c>
      <c r="H7" s="2">
        <f t="shared" si="0"/>
        <v>75</v>
      </c>
      <c r="I7" s="117">
        <f t="shared" si="1"/>
        <v>375.193</v>
      </c>
      <c r="J7" s="117">
        <f t="shared" si="2"/>
        <v>150.74999999999997</v>
      </c>
      <c r="K7" s="117">
        <f t="shared" si="3"/>
        <v>525.943</v>
      </c>
      <c r="L7" s="192"/>
    </row>
    <row r="8" spans="1:12" ht="21.75" customHeight="1">
      <c r="A8" s="2">
        <v>4</v>
      </c>
      <c r="B8" s="2" t="s">
        <v>1453</v>
      </c>
      <c r="C8" s="2">
        <v>221</v>
      </c>
      <c r="D8" s="2">
        <v>283</v>
      </c>
      <c r="E8" s="2">
        <v>621</v>
      </c>
      <c r="F8" s="2">
        <v>380</v>
      </c>
      <c r="G8" s="2">
        <f t="shared" si="0"/>
        <v>400</v>
      </c>
      <c r="H8" s="2">
        <f t="shared" si="0"/>
        <v>97</v>
      </c>
      <c r="I8" s="117">
        <f t="shared" si="1"/>
        <v>235.6</v>
      </c>
      <c r="J8" s="117">
        <f t="shared" si="2"/>
        <v>194.96999999999997</v>
      </c>
      <c r="K8" s="117">
        <f t="shared" si="3"/>
        <v>430.56999999999994</v>
      </c>
      <c r="L8" s="192"/>
    </row>
    <row r="9" spans="1:12" ht="21.75" customHeight="1">
      <c r="A9" s="2">
        <v>5</v>
      </c>
      <c r="B9" s="2" t="s">
        <v>1454</v>
      </c>
      <c r="C9" s="2">
        <v>3623</v>
      </c>
      <c r="D9" s="2">
        <v>118</v>
      </c>
      <c r="E9" s="2">
        <v>4123</v>
      </c>
      <c r="F9" s="2">
        <v>158</v>
      </c>
      <c r="G9" s="2">
        <f t="shared" si="0"/>
        <v>500</v>
      </c>
      <c r="H9" s="2">
        <f t="shared" si="0"/>
        <v>40</v>
      </c>
      <c r="I9" s="117">
        <f t="shared" si="1"/>
        <v>294.5</v>
      </c>
      <c r="J9" s="117">
        <f t="shared" si="2"/>
        <v>80.39999999999999</v>
      </c>
      <c r="K9" s="117">
        <f t="shared" si="3"/>
        <v>374.9</v>
      </c>
      <c r="L9" s="192"/>
    </row>
    <row r="10" spans="1:12" ht="21.75" customHeight="1">
      <c r="A10" s="2">
        <v>6</v>
      </c>
      <c r="B10" s="2" t="s">
        <v>1455</v>
      </c>
      <c r="C10" s="2">
        <v>4200</v>
      </c>
      <c r="D10" s="2">
        <v>101</v>
      </c>
      <c r="E10" s="2">
        <v>4996</v>
      </c>
      <c r="F10" s="2">
        <v>158</v>
      </c>
      <c r="G10" s="2">
        <f t="shared" si="0"/>
        <v>796</v>
      </c>
      <c r="H10" s="2">
        <f t="shared" si="0"/>
        <v>57</v>
      </c>
      <c r="I10" s="117">
        <f t="shared" si="1"/>
        <v>468.844</v>
      </c>
      <c r="J10" s="117">
        <f t="shared" si="2"/>
        <v>114.57</v>
      </c>
      <c r="K10" s="117">
        <f t="shared" si="3"/>
        <v>583.414</v>
      </c>
      <c r="L10" s="192"/>
    </row>
    <row r="11" spans="1:12" ht="21.75" customHeight="1">
      <c r="A11" s="2">
        <v>7</v>
      </c>
      <c r="B11" s="2" t="s">
        <v>1456</v>
      </c>
      <c r="C11" s="2">
        <v>12</v>
      </c>
      <c r="D11" s="2">
        <v>41</v>
      </c>
      <c r="E11" s="2">
        <v>16</v>
      </c>
      <c r="F11" s="2">
        <v>48</v>
      </c>
      <c r="G11" s="2">
        <f t="shared" si="0"/>
        <v>4</v>
      </c>
      <c r="H11" s="2">
        <f t="shared" si="0"/>
        <v>7</v>
      </c>
      <c r="I11" s="117">
        <f t="shared" si="1"/>
        <v>2.356</v>
      </c>
      <c r="J11" s="117">
        <f t="shared" si="2"/>
        <v>14.069999999999999</v>
      </c>
      <c r="K11" s="117">
        <f t="shared" si="3"/>
        <v>16.426</v>
      </c>
      <c r="L11" s="192"/>
    </row>
    <row r="12" spans="1:12" ht="21.75" customHeight="1">
      <c r="A12" s="2">
        <v>8</v>
      </c>
      <c r="B12" s="2" t="s">
        <v>1457</v>
      </c>
      <c r="C12" s="2">
        <v>141</v>
      </c>
      <c r="D12" s="2">
        <v>61</v>
      </c>
      <c r="E12" s="2">
        <v>273</v>
      </c>
      <c r="F12" s="2">
        <v>71</v>
      </c>
      <c r="G12" s="2">
        <f t="shared" si="0"/>
        <v>132</v>
      </c>
      <c r="H12" s="2">
        <f t="shared" si="0"/>
        <v>10</v>
      </c>
      <c r="I12" s="117">
        <f t="shared" si="1"/>
        <v>77.74799999999999</v>
      </c>
      <c r="J12" s="117">
        <f t="shared" si="2"/>
        <v>20.099999999999998</v>
      </c>
      <c r="K12" s="117">
        <f t="shared" si="3"/>
        <v>97.84799999999998</v>
      </c>
      <c r="L12" s="192"/>
    </row>
    <row r="13" spans="1:12" ht="21.75" customHeight="1">
      <c r="A13" s="2">
        <v>9</v>
      </c>
      <c r="B13" s="2" t="s">
        <v>1458</v>
      </c>
      <c r="C13" s="2">
        <v>3727</v>
      </c>
      <c r="D13" s="2">
        <v>91</v>
      </c>
      <c r="E13" s="2">
        <v>5156</v>
      </c>
      <c r="F13" s="2">
        <v>138</v>
      </c>
      <c r="G13" s="2">
        <f t="shared" si="0"/>
        <v>1429</v>
      </c>
      <c r="H13" s="2">
        <f t="shared" si="0"/>
        <v>47</v>
      </c>
      <c r="I13" s="117">
        <f t="shared" si="1"/>
        <v>841.6809999999999</v>
      </c>
      <c r="J13" s="117">
        <f t="shared" si="2"/>
        <v>94.46999999999998</v>
      </c>
      <c r="K13" s="117">
        <f t="shared" si="3"/>
        <v>936.151</v>
      </c>
      <c r="L13" s="192"/>
    </row>
    <row r="14" spans="1:12" ht="21.75" customHeight="1">
      <c r="A14" s="2">
        <v>10</v>
      </c>
      <c r="B14" s="2" t="s">
        <v>1459</v>
      </c>
      <c r="C14" s="2">
        <v>361</v>
      </c>
      <c r="D14" s="2">
        <v>65</v>
      </c>
      <c r="E14" s="2">
        <v>685</v>
      </c>
      <c r="F14" s="2">
        <v>90</v>
      </c>
      <c r="G14" s="2">
        <f t="shared" si="0"/>
        <v>324</v>
      </c>
      <c r="H14" s="2">
        <f t="shared" si="0"/>
        <v>25</v>
      </c>
      <c r="I14" s="117">
        <f t="shared" si="1"/>
        <v>190.83599999999998</v>
      </c>
      <c r="J14" s="117">
        <f t="shared" si="2"/>
        <v>50.24999999999999</v>
      </c>
      <c r="K14" s="117">
        <f t="shared" si="3"/>
        <v>241.08599999999998</v>
      </c>
      <c r="L14" s="192"/>
    </row>
    <row r="15" spans="1:12" ht="21.75" customHeight="1">
      <c r="A15" s="2">
        <v>11</v>
      </c>
      <c r="B15" s="2" t="s">
        <v>1460</v>
      </c>
      <c r="C15" s="1">
        <v>1034</v>
      </c>
      <c r="D15" s="2">
        <v>39</v>
      </c>
      <c r="E15" s="2">
        <v>1281</v>
      </c>
      <c r="F15" s="2">
        <v>55</v>
      </c>
      <c r="G15" s="2">
        <f t="shared" si="0"/>
        <v>247</v>
      </c>
      <c r="H15" s="2">
        <f t="shared" si="0"/>
        <v>16</v>
      </c>
      <c r="I15" s="117">
        <f t="shared" si="1"/>
        <v>145.483</v>
      </c>
      <c r="J15" s="117">
        <f t="shared" si="2"/>
        <v>32.16</v>
      </c>
      <c r="K15" s="117">
        <f t="shared" si="3"/>
        <v>177.643</v>
      </c>
      <c r="L15" s="192"/>
    </row>
    <row r="16" spans="1:12" ht="21.75" customHeight="1">
      <c r="A16" s="2">
        <v>12</v>
      </c>
      <c r="B16" s="2" t="s">
        <v>1461</v>
      </c>
      <c r="C16" s="2" t="s">
        <v>1462</v>
      </c>
      <c r="D16" s="2" t="s">
        <v>1463</v>
      </c>
      <c r="E16" s="2" t="s">
        <v>1464</v>
      </c>
      <c r="F16" s="2" t="s">
        <v>1465</v>
      </c>
      <c r="G16" s="2">
        <v>1557</v>
      </c>
      <c r="H16" s="2">
        <v>44</v>
      </c>
      <c r="I16" s="117">
        <f t="shared" si="1"/>
        <v>917.073</v>
      </c>
      <c r="J16" s="117">
        <f t="shared" si="2"/>
        <v>88.44</v>
      </c>
      <c r="K16" s="117">
        <f t="shared" si="3"/>
        <v>1005.5129999999999</v>
      </c>
      <c r="L16" s="192"/>
    </row>
    <row r="17" spans="1:12" ht="21.75" customHeight="1">
      <c r="A17" s="2">
        <v>13</v>
      </c>
      <c r="B17" s="2" t="s">
        <v>1466</v>
      </c>
      <c r="C17" s="2">
        <v>6914</v>
      </c>
      <c r="D17" s="2">
        <v>2130</v>
      </c>
      <c r="E17" s="2">
        <v>8138</v>
      </c>
      <c r="F17" s="2">
        <v>2188</v>
      </c>
      <c r="G17" s="2">
        <f t="shared" si="0"/>
        <v>1224</v>
      </c>
      <c r="H17" s="2">
        <f t="shared" si="0"/>
        <v>58</v>
      </c>
      <c r="I17" s="117">
        <f t="shared" si="1"/>
        <v>720.9359999999999</v>
      </c>
      <c r="J17" s="117">
        <f t="shared" si="2"/>
        <v>116.57999999999998</v>
      </c>
      <c r="K17" s="117">
        <f t="shared" si="3"/>
        <v>837.5159999999998</v>
      </c>
      <c r="L17" s="192"/>
    </row>
    <row r="18" spans="1:12" ht="21.75" customHeight="1">
      <c r="A18" s="2">
        <v>14</v>
      </c>
      <c r="B18" s="2" t="s">
        <v>1467</v>
      </c>
      <c r="C18" s="2">
        <v>4020</v>
      </c>
      <c r="D18" s="2">
        <v>771</v>
      </c>
      <c r="E18" s="2">
        <v>4893</v>
      </c>
      <c r="F18" s="2">
        <v>835</v>
      </c>
      <c r="G18" s="2">
        <f t="shared" si="0"/>
        <v>873</v>
      </c>
      <c r="H18" s="2">
        <f t="shared" si="0"/>
        <v>64</v>
      </c>
      <c r="I18" s="117">
        <f t="shared" si="1"/>
        <v>514.197</v>
      </c>
      <c r="J18" s="117">
        <f t="shared" si="2"/>
        <v>128.64</v>
      </c>
      <c r="K18" s="117">
        <f t="shared" si="3"/>
        <v>642.837</v>
      </c>
      <c r="L18" s="192"/>
    </row>
    <row r="19" spans="1:12" ht="21.75" customHeight="1">
      <c r="A19" s="2">
        <v>15</v>
      </c>
      <c r="B19" s="2" t="s">
        <v>1468</v>
      </c>
      <c r="C19" s="2">
        <v>6850</v>
      </c>
      <c r="D19" s="2">
        <v>2348</v>
      </c>
      <c r="E19" s="2">
        <v>7626</v>
      </c>
      <c r="F19" s="2">
        <v>2366</v>
      </c>
      <c r="G19" s="2">
        <f t="shared" si="0"/>
        <v>776</v>
      </c>
      <c r="H19" s="2">
        <f t="shared" si="0"/>
        <v>18</v>
      </c>
      <c r="I19" s="117">
        <f t="shared" si="1"/>
        <v>457.06399999999996</v>
      </c>
      <c r="J19" s="117">
        <f t="shared" si="2"/>
        <v>36.17999999999999</v>
      </c>
      <c r="K19" s="117">
        <f t="shared" si="3"/>
        <v>493.24399999999997</v>
      </c>
      <c r="L19" s="192"/>
    </row>
    <row r="20" spans="1:12" ht="21.75" customHeight="1">
      <c r="A20" s="2">
        <v>16</v>
      </c>
      <c r="B20" s="2" t="s">
        <v>1469</v>
      </c>
      <c r="C20" s="2">
        <v>1167</v>
      </c>
      <c r="D20" s="2">
        <v>216</v>
      </c>
      <c r="E20" s="2">
        <v>1713</v>
      </c>
      <c r="F20" s="2">
        <v>252</v>
      </c>
      <c r="G20" s="2">
        <f t="shared" si="0"/>
        <v>546</v>
      </c>
      <c r="H20" s="2">
        <f t="shared" si="0"/>
        <v>36</v>
      </c>
      <c r="I20" s="117">
        <f t="shared" si="1"/>
        <v>321.594</v>
      </c>
      <c r="J20" s="117">
        <f t="shared" si="2"/>
        <v>72.35999999999999</v>
      </c>
      <c r="K20" s="117">
        <f t="shared" si="3"/>
        <v>393.95399999999995</v>
      </c>
      <c r="L20" s="192"/>
    </row>
    <row r="21" spans="1:12" ht="21.75" customHeight="1">
      <c r="A21" s="2">
        <v>17</v>
      </c>
      <c r="B21" s="2" t="s">
        <v>1470</v>
      </c>
      <c r="C21" s="2">
        <v>6276</v>
      </c>
      <c r="D21" s="2">
        <v>1064</v>
      </c>
      <c r="E21" s="2">
        <v>8073</v>
      </c>
      <c r="F21" s="2">
        <v>1123</v>
      </c>
      <c r="G21" s="2">
        <f t="shared" si="0"/>
        <v>1797</v>
      </c>
      <c r="H21" s="2">
        <f t="shared" si="0"/>
        <v>59</v>
      </c>
      <c r="I21" s="117">
        <f t="shared" si="1"/>
        <v>1058.433</v>
      </c>
      <c r="J21" s="117">
        <f t="shared" si="2"/>
        <v>118.58999999999999</v>
      </c>
      <c r="K21" s="117">
        <f t="shared" si="3"/>
        <v>1177.023</v>
      </c>
      <c r="L21" s="193"/>
    </row>
    <row r="22" spans="1:12" ht="21.75" customHeight="1">
      <c r="A22" s="2">
        <v>18</v>
      </c>
      <c r="B22" s="2" t="s">
        <v>1471</v>
      </c>
      <c r="C22" s="2">
        <v>1767</v>
      </c>
      <c r="D22" s="2">
        <v>1213</v>
      </c>
      <c r="E22" s="2">
        <v>2605</v>
      </c>
      <c r="F22" s="2">
        <v>1272</v>
      </c>
      <c r="G22" s="2">
        <f t="shared" si="0"/>
        <v>838</v>
      </c>
      <c r="H22" s="2">
        <f t="shared" si="0"/>
        <v>59</v>
      </c>
      <c r="I22" s="117">
        <f t="shared" si="1"/>
        <v>493.582</v>
      </c>
      <c r="J22" s="117">
        <f t="shared" si="2"/>
        <v>118.58999999999999</v>
      </c>
      <c r="K22" s="117">
        <f t="shared" si="3"/>
        <v>612.172</v>
      </c>
      <c r="L22" s="191" t="s">
        <v>1450</v>
      </c>
    </row>
    <row r="23" spans="1:12" ht="21.75" customHeight="1">
      <c r="A23" s="2">
        <v>19</v>
      </c>
      <c r="B23" s="2" t="s">
        <v>1472</v>
      </c>
      <c r="C23" s="2">
        <v>2708</v>
      </c>
      <c r="D23" s="2">
        <v>185</v>
      </c>
      <c r="E23" s="2">
        <v>2979</v>
      </c>
      <c r="F23" s="2">
        <v>195</v>
      </c>
      <c r="G23" s="2">
        <f t="shared" si="0"/>
        <v>271</v>
      </c>
      <c r="H23" s="2">
        <f t="shared" si="0"/>
        <v>10</v>
      </c>
      <c r="I23" s="117">
        <f t="shared" si="1"/>
        <v>159.619</v>
      </c>
      <c r="J23" s="117">
        <f t="shared" si="2"/>
        <v>20.099999999999998</v>
      </c>
      <c r="K23" s="117">
        <f t="shared" si="3"/>
        <v>179.719</v>
      </c>
      <c r="L23" s="192"/>
    </row>
    <row r="24" spans="1:12" ht="21.75" customHeight="1">
      <c r="A24" s="2">
        <v>20</v>
      </c>
      <c r="B24" s="2" t="s">
        <v>1473</v>
      </c>
      <c r="C24" s="2">
        <v>9853</v>
      </c>
      <c r="D24" s="2">
        <v>985</v>
      </c>
      <c r="E24" s="2">
        <v>11212</v>
      </c>
      <c r="F24" s="2">
        <v>1021</v>
      </c>
      <c r="G24" s="2">
        <f t="shared" si="0"/>
        <v>1359</v>
      </c>
      <c r="H24" s="2">
        <f t="shared" si="0"/>
        <v>36</v>
      </c>
      <c r="I24" s="117">
        <f t="shared" si="1"/>
        <v>800.4509999999999</v>
      </c>
      <c r="J24" s="117">
        <f t="shared" si="2"/>
        <v>72.35999999999999</v>
      </c>
      <c r="K24" s="117">
        <f t="shared" si="3"/>
        <v>872.8109999999999</v>
      </c>
      <c r="L24" s="192"/>
    </row>
    <row r="25" spans="1:12" ht="21.75" customHeight="1">
      <c r="A25" s="2">
        <v>21</v>
      </c>
      <c r="B25" s="2" t="s">
        <v>1474</v>
      </c>
      <c r="C25" s="2" t="s">
        <v>1475</v>
      </c>
      <c r="D25" s="2" t="s">
        <v>1476</v>
      </c>
      <c r="E25" s="2" t="s">
        <v>1477</v>
      </c>
      <c r="F25" s="2" t="s">
        <v>1478</v>
      </c>
      <c r="G25" s="2">
        <v>3619</v>
      </c>
      <c r="H25" s="2">
        <v>52</v>
      </c>
      <c r="I25" s="117">
        <f t="shared" si="1"/>
        <v>2131.591</v>
      </c>
      <c r="J25" s="117">
        <f t="shared" si="2"/>
        <v>104.51999999999998</v>
      </c>
      <c r="K25" s="117">
        <f t="shared" si="3"/>
        <v>2236.111</v>
      </c>
      <c r="L25" s="192"/>
    </row>
    <row r="26" spans="1:12" ht="21.75" customHeight="1">
      <c r="A26" s="2">
        <v>22</v>
      </c>
      <c r="B26" s="2" t="s">
        <v>1479</v>
      </c>
      <c r="C26" s="2">
        <v>3299</v>
      </c>
      <c r="D26" s="2">
        <v>224</v>
      </c>
      <c r="E26" s="2">
        <v>4610</v>
      </c>
      <c r="F26" s="2">
        <v>260</v>
      </c>
      <c r="G26" s="2">
        <f t="shared" si="0"/>
        <v>1311</v>
      </c>
      <c r="H26" s="2">
        <f t="shared" si="0"/>
        <v>36</v>
      </c>
      <c r="I26" s="117">
        <f t="shared" si="1"/>
        <v>772.179</v>
      </c>
      <c r="J26" s="117">
        <f t="shared" si="2"/>
        <v>72.35999999999999</v>
      </c>
      <c r="K26" s="117">
        <f t="shared" si="3"/>
        <v>844.539</v>
      </c>
      <c r="L26" s="192"/>
    </row>
    <row r="27" spans="1:12" ht="21.75" customHeight="1">
      <c r="A27" s="2">
        <v>23</v>
      </c>
      <c r="B27" s="2" t="s">
        <v>1480</v>
      </c>
      <c r="C27" s="2">
        <v>4779</v>
      </c>
      <c r="D27" s="2">
        <v>620</v>
      </c>
      <c r="E27" s="2">
        <v>5924</v>
      </c>
      <c r="F27" s="2">
        <v>656</v>
      </c>
      <c r="G27" s="2">
        <f t="shared" si="0"/>
        <v>1145</v>
      </c>
      <c r="H27" s="2">
        <f t="shared" si="0"/>
        <v>36</v>
      </c>
      <c r="I27" s="117">
        <f t="shared" si="1"/>
        <v>674.405</v>
      </c>
      <c r="J27" s="117">
        <f t="shared" si="2"/>
        <v>72.35999999999999</v>
      </c>
      <c r="K27" s="117">
        <f t="shared" si="3"/>
        <v>746.765</v>
      </c>
      <c r="L27" s="192"/>
    </row>
    <row r="28" spans="1:12" ht="21.75" customHeight="1">
      <c r="A28" s="2">
        <v>24</v>
      </c>
      <c r="B28" s="2" t="s">
        <v>1481</v>
      </c>
      <c r="C28" s="2">
        <v>8934</v>
      </c>
      <c r="D28" s="2">
        <v>998</v>
      </c>
      <c r="E28" s="2">
        <v>10474</v>
      </c>
      <c r="F28" s="2">
        <v>1032</v>
      </c>
      <c r="G28" s="2">
        <f t="shared" si="0"/>
        <v>1540</v>
      </c>
      <c r="H28" s="2">
        <f t="shared" si="0"/>
        <v>34</v>
      </c>
      <c r="I28" s="117">
        <f t="shared" si="1"/>
        <v>907.06</v>
      </c>
      <c r="J28" s="117">
        <f t="shared" si="2"/>
        <v>68.33999999999999</v>
      </c>
      <c r="K28" s="117">
        <f t="shared" si="3"/>
        <v>975.4</v>
      </c>
      <c r="L28" s="192"/>
    </row>
    <row r="29" spans="1:12" ht="21.75" customHeight="1">
      <c r="A29" s="2">
        <v>25</v>
      </c>
      <c r="B29" s="2" t="s">
        <v>1482</v>
      </c>
      <c r="C29" s="2">
        <v>1719</v>
      </c>
      <c r="D29" s="2">
        <v>486</v>
      </c>
      <c r="E29" s="2">
        <v>1930</v>
      </c>
      <c r="F29" s="2">
        <v>491</v>
      </c>
      <c r="G29" s="2">
        <f t="shared" si="0"/>
        <v>211</v>
      </c>
      <c r="H29" s="2">
        <f t="shared" si="0"/>
        <v>5</v>
      </c>
      <c r="I29" s="117">
        <f t="shared" si="1"/>
        <v>124.279</v>
      </c>
      <c r="J29" s="117">
        <f t="shared" si="2"/>
        <v>10.049999999999999</v>
      </c>
      <c r="K29" s="117">
        <f t="shared" si="3"/>
        <v>134.329</v>
      </c>
      <c r="L29" s="192"/>
    </row>
    <row r="30" spans="1:12" ht="21.75" customHeight="1">
      <c r="A30" s="2">
        <v>26</v>
      </c>
      <c r="B30" s="2" t="s">
        <v>1483</v>
      </c>
      <c r="C30" s="2">
        <v>6774</v>
      </c>
      <c r="D30" s="2">
        <v>145</v>
      </c>
      <c r="E30" s="2">
        <v>7489</v>
      </c>
      <c r="F30" s="2">
        <v>171</v>
      </c>
      <c r="G30" s="2">
        <f t="shared" si="0"/>
        <v>715</v>
      </c>
      <c r="H30" s="2">
        <f t="shared" si="0"/>
        <v>26</v>
      </c>
      <c r="I30" s="117">
        <f t="shared" si="1"/>
        <v>421.135</v>
      </c>
      <c r="J30" s="117">
        <f t="shared" si="2"/>
        <v>52.25999999999999</v>
      </c>
      <c r="K30" s="117">
        <f t="shared" si="3"/>
        <v>473.395</v>
      </c>
      <c r="L30" s="192"/>
    </row>
    <row r="31" spans="1:12" ht="21.75" customHeight="1">
      <c r="A31" s="2">
        <v>27</v>
      </c>
      <c r="B31" s="2" t="s">
        <v>1484</v>
      </c>
      <c r="C31" s="2">
        <v>9246</v>
      </c>
      <c r="D31" s="2">
        <v>88</v>
      </c>
      <c r="E31" s="2">
        <v>9542</v>
      </c>
      <c r="F31" s="2">
        <v>103</v>
      </c>
      <c r="G31" s="2">
        <f t="shared" si="0"/>
        <v>296</v>
      </c>
      <c r="H31" s="2">
        <f t="shared" si="0"/>
        <v>15</v>
      </c>
      <c r="I31" s="117">
        <f t="shared" si="1"/>
        <v>174.344</v>
      </c>
      <c r="J31" s="117">
        <f t="shared" si="2"/>
        <v>30.15</v>
      </c>
      <c r="K31" s="117">
        <f t="shared" si="3"/>
        <v>204.494</v>
      </c>
      <c r="L31" s="192"/>
    </row>
    <row r="32" spans="1:12" ht="21.75" customHeight="1">
      <c r="A32" s="2">
        <v>28</v>
      </c>
      <c r="B32" s="2" t="s">
        <v>1485</v>
      </c>
      <c r="C32" s="2">
        <v>3066</v>
      </c>
      <c r="D32" s="2">
        <v>0</v>
      </c>
      <c r="E32" s="2">
        <v>4012</v>
      </c>
      <c r="F32" s="2">
        <v>77</v>
      </c>
      <c r="G32" s="2">
        <f t="shared" si="0"/>
        <v>946</v>
      </c>
      <c r="H32" s="2">
        <f t="shared" si="0"/>
        <v>77</v>
      </c>
      <c r="I32" s="117">
        <f t="shared" si="1"/>
        <v>557.194</v>
      </c>
      <c r="J32" s="117">
        <f t="shared" si="2"/>
        <v>154.76999999999998</v>
      </c>
      <c r="K32" s="117">
        <f t="shared" si="3"/>
        <v>711.9639999999999</v>
      </c>
      <c r="L32" s="192"/>
    </row>
    <row r="33" spans="1:12" ht="21.75" customHeight="1">
      <c r="A33" s="2">
        <v>29</v>
      </c>
      <c r="B33" s="2" t="s">
        <v>1486</v>
      </c>
      <c r="C33" s="2">
        <v>9534</v>
      </c>
      <c r="D33" s="2">
        <v>2055</v>
      </c>
      <c r="E33" s="2">
        <v>10026</v>
      </c>
      <c r="F33" s="2">
        <v>2097</v>
      </c>
      <c r="G33" s="2">
        <f t="shared" si="0"/>
        <v>492</v>
      </c>
      <c r="H33" s="2">
        <f t="shared" si="0"/>
        <v>42</v>
      </c>
      <c r="I33" s="117">
        <f t="shared" si="1"/>
        <v>289.788</v>
      </c>
      <c r="J33" s="117">
        <f t="shared" si="2"/>
        <v>84.41999999999999</v>
      </c>
      <c r="K33" s="117">
        <f t="shared" si="3"/>
        <v>374.20799999999997</v>
      </c>
      <c r="L33" s="192"/>
    </row>
    <row r="34" spans="1:12" ht="21.75" customHeight="1">
      <c r="A34" s="2">
        <v>30</v>
      </c>
      <c r="B34" s="2" t="s">
        <v>1487</v>
      </c>
      <c r="C34" s="2">
        <v>9463</v>
      </c>
      <c r="D34" s="2">
        <v>0</v>
      </c>
      <c r="E34" s="2">
        <v>10430</v>
      </c>
      <c r="F34" s="2">
        <v>124</v>
      </c>
      <c r="G34" s="2">
        <f t="shared" si="0"/>
        <v>967</v>
      </c>
      <c r="H34" s="2">
        <f t="shared" si="0"/>
        <v>124</v>
      </c>
      <c r="I34" s="117">
        <f t="shared" si="1"/>
        <v>569.563</v>
      </c>
      <c r="J34" s="117">
        <f t="shared" si="2"/>
        <v>249.23999999999998</v>
      </c>
      <c r="K34" s="117">
        <f t="shared" si="3"/>
        <v>818.803</v>
      </c>
      <c r="L34" s="192"/>
    </row>
    <row r="35" spans="1:12" ht="21.75" customHeight="1">
      <c r="A35" s="2">
        <v>31</v>
      </c>
      <c r="B35" s="2" t="s">
        <v>1488</v>
      </c>
      <c r="C35" s="2">
        <v>4660</v>
      </c>
      <c r="D35" s="2">
        <v>1019</v>
      </c>
      <c r="E35" s="2">
        <v>4790</v>
      </c>
      <c r="F35" s="2">
        <v>1039</v>
      </c>
      <c r="G35" s="2">
        <f t="shared" si="0"/>
        <v>130</v>
      </c>
      <c r="H35" s="2">
        <f t="shared" si="0"/>
        <v>20</v>
      </c>
      <c r="I35" s="117">
        <f t="shared" si="1"/>
        <v>76.57</v>
      </c>
      <c r="J35" s="117">
        <f t="shared" si="2"/>
        <v>40.199999999999996</v>
      </c>
      <c r="K35" s="117">
        <f t="shared" si="3"/>
        <v>116.76999999999998</v>
      </c>
      <c r="L35" s="192"/>
    </row>
    <row r="36" spans="1:12" ht="21.75" customHeight="1">
      <c r="A36" s="2">
        <v>32</v>
      </c>
      <c r="B36" s="2" t="s">
        <v>1489</v>
      </c>
      <c r="C36" s="2">
        <v>7930</v>
      </c>
      <c r="D36" s="2">
        <v>251</v>
      </c>
      <c r="E36" s="2">
        <v>10049</v>
      </c>
      <c r="F36" s="2">
        <v>327</v>
      </c>
      <c r="G36" s="2">
        <f t="shared" si="0"/>
        <v>2119</v>
      </c>
      <c r="H36" s="2">
        <f t="shared" si="0"/>
        <v>76</v>
      </c>
      <c r="I36" s="117">
        <f t="shared" si="1"/>
        <v>1248.091</v>
      </c>
      <c r="J36" s="117">
        <f t="shared" si="2"/>
        <v>152.76</v>
      </c>
      <c r="K36" s="117">
        <f t="shared" si="3"/>
        <v>1400.8509999999999</v>
      </c>
      <c r="L36" s="192"/>
    </row>
    <row r="37" spans="1:12" ht="21.75" customHeight="1">
      <c r="A37" s="2">
        <v>33</v>
      </c>
      <c r="B37" s="2" t="s">
        <v>1490</v>
      </c>
      <c r="C37" s="2">
        <v>4446</v>
      </c>
      <c r="D37" s="2">
        <v>240</v>
      </c>
      <c r="E37" s="2">
        <v>4954</v>
      </c>
      <c r="F37" s="2">
        <v>260</v>
      </c>
      <c r="G37" s="2">
        <f t="shared" si="0"/>
        <v>508</v>
      </c>
      <c r="H37" s="2">
        <f t="shared" si="0"/>
        <v>20</v>
      </c>
      <c r="I37" s="117">
        <f t="shared" si="1"/>
        <v>299.212</v>
      </c>
      <c r="J37" s="117">
        <f t="shared" si="2"/>
        <v>40.199999999999996</v>
      </c>
      <c r="K37" s="117">
        <f t="shared" si="3"/>
        <v>339.412</v>
      </c>
      <c r="L37" s="192"/>
    </row>
    <row r="38" spans="1:12" ht="21.75" customHeight="1">
      <c r="A38" s="2">
        <v>34</v>
      </c>
      <c r="B38" s="2" t="s">
        <v>1491</v>
      </c>
      <c r="C38" s="2">
        <v>9076</v>
      </c>
      <c r="D38" s="2">
        <v>72</v>
      </c>
      <c r="E38" s="2">
        <v>9653</v>
      </c>
      <c r="F38" s="2">
        <v>90</v>
      </c>
      <c r="G38" s="2">
        <f t="shared" si="0"/>
        <v>577</v>
      </c>
      <c r="H38" s="2">
        <f t="shared" si="0"/>
        <v>18</v>
      </c>
      <c r="I38" s="117">
        <f t="shared" si="1"/>
        <v>339.853</v>
      </c>
      <c r="J38" s="117">
        <f t="shared" si="2"/>
        <v>36.17999999999999</v>
      </c>
      <c r="K38" s="117">
        <f t="shared" si="3"/>
        <v>376.033</v>
      </c>
      <c r="L38" s="193"/>
    </row>
    <row r="39" spans="1:12" ht="21.75" customHeight="1">
      <c r="A39" s="2">
        <v>35</v>
      </c>
      <c r="B39" s="2" t="s">
        <v>1492</v>
      </c>
      <c r="C39" s="2">
        <v>3400</v>
      </c>
      <c r="D39" s="2">
        <v>1302</v>
      </c>
      <c r="E39" s="2">
        <v>4591</v>
      </c>
      <c r="F39" s="2">
        <v>1398</v>
      </c>
      <c r="G39" s="2">
        <f t="shared" si="0"/>
        <v>1191</v>
      </c>
      <c r="H39" s="2">
        <f t="shared" si="0"/>
        <v>96</v>
      </c>
      <c r="I39" s="117">
        <f t="shared" si="1"/>
        <v>701.4989999999999</v>
      </c>
      <c r="J39" s="117">
        <f t="shared" si="2"/>
        <v>192.95999999999998</v>
      </c>
      <c r="K39" s="117">
        <f t="shared" si="3"/>
        <v>894.4589999999998</v>
      </c>
      <c r="L39" s="191" t="s">
        <v>1450</v>
      </c>
    </row>
    <row r="40" spans="1:12" ht="21.75" customHeight="1">
      <c r="A40" s="2">
        <v>36</v>
      </c>
      <c r="B40" s="2" t="s">
        <v>1493</v>
      </c>
      <c r="C40" s="2">
        <v>5103</v>
      </c>
      <c r="D40" s="2">
        <v>565</v>
      </c>
      <c r="E40" s="2">
        <v>7001</v>
      </c>
      <c r="F40" s="2">
        <v>661</v>
      </c>
      <c r="G40" s="2">
        <f t="shared" si="0"/>
        <v>1898</v>
      </c>
      <c r="H40" s="2">
        <f t="shared" si="0"/>
        <v>96</v>
      </c>
      <c r="I40" s="117">
        <f t="shared" si="1"/>
        <v>1117.922</v>
      </c>
      <c r="J40" s="117">
        <f t="shared" si="2"/>
        <v>192.95999999999998</v>
      </c>
      <c r="K40" s="117">
        <f t="shared" si="3"/>
        <v>1310.882</v>
      </c>
      <c r="L40" s="192"/>
    </row>
    <row r="41" spans="1:12" ht="21.75" customHeight="1">
      <c r="A41" s="2">
        <v>37</v>
      </c>
      <c r="B41" s="2" t="s">
        <v>1494</v>
      </c>
      <c r="C41" s="2">
        <v>9072</v>
      </c>
      <c r="D41" s="2">
        <v>211</v>
      </c>
      <c r="E41" s="2">
        <v>9960</v>
      </c>
      <c r="F41" s="2">
        <v>260</v>
      </c>
      <c r="G41" s="2">
        <f t="shared" si="0"/>
        <v>888</v>
      </c>
      <c r="H41" s="2">
        <f t="shared" si="0"/>
        <v>49</v>
      </c>
      <c r="I41" s="117">
        <f t="shared" si="1"/>
        <v>523.0319999999999</v>
      </c>
      <c r="J41" s="117">
        <f t="shared" si="2"/>
        <v>98.49</v>
      </c>
      <c r="K41" s="117">
        <f t="shared" si="3"/>
        <v>621.5219999999999</v>
      </c>
      <c r="L41" s="192"/>
    </row>
    <row r="42" spans="1:12" ht="21.75" customHeight="1">
      <c r="A42" s="2">
        <v>38</v>
      </c>
      <c r="B42" s="2" t="s">
        <v>1495</v>
      </c>
      <c r="C42" s="2">
        <v>6935</v>
      </c>
      <c r="D42" s="2">
        <v>573</v>
      </c>
      <c r="E42" s="2">
        <v>9143</v>
      </c>
      <c r="F42" s="2">
        <v>681</v>
      </c>
      <c r="G42" s="2">
        <f t="shared" si="0"/>
        <v>2208</v>
      </c>
      <c r="H42" s="2">
        <f t="shared" si="0"/>
        <v>108</v>
      </c>
      <c r="I42" s="117">
        <f t="shared" si="1"/>
        <v>1300.512</v>
      </c>
      <c r="J42" s="117">
        <f t="shared" si="2"/>
        <v>217.07999999999998</v>
      </c>
      <c r="K42" s="117">
        <f t="shared" si="3"/>
        <v>1517.5919999999999</v>
      </c>
      <c r="L42" s="192"/>
    </row>
    <row r="43" spans="1:12" ht="21.75" customHeight="1">
      <c r="A43" s="2">
        <v>39</v>
      </c>
      <c r="B43" s="2" t="s">
        <v>1496</v>
      </c>
      <c r="C43" s="2">
        <v>1421</v>
      </c>
      <c r="D43" s="2">
        <v>1312</v>
      </c>
      <c r="E43" s="2">
        <v>2944</v>
      </c>
      <c r="F43" s="2">
        <v>1390</v>
      </c>
      <c r="G43" s="2">
        <f t="shared" si="0"/>
        <v>1523</v>
      </c>
      <c r="H43" s="2">
        <f t="shared" si="0"/>
        <v>78</v>
      </c>
      <c r="I43" s="117">
        <f t="shared" si="1"/>
        <v>897.0469999999999</v>
      </c>
      <c r="J43" s="117">
        <f t="shared" si="2"/>
        <v>156.77999999999997</v>
      </c>
      <c r="K43" s="117">
        <f t="shared" si="3"/>
        <v>1053.8269999999998</v>
      </c>
      <c r="L43" s="192"/>
    </row>
    <row r="44" spans="1:12" ht="21.75" customHeight="1">
      <c r="A44" s="2">
        <v>40</v>
      </c>
      <c r="B44" s="2" t="s">
        <v>1497</v>
      </c>
      <c r="C44" s="2">
        <v>6978</v>
      </c>
      <c r="D44" s="2">
        <v>569</v>
      </c>
      <c r="E44" s="2">
        <v>7038</v>
      </c>
      <c r="F44" s="2">
        <v>572</v>
      </c>
      <c r="G44" s="2">
        <f t="shared" si="0"/>
        <v>60</v>
      </c>
      <c r="H44" s="2">
        <f t="shared" si="0"/>
        <v>3</v>
      </c>
      <c r="I44" s="117">
        <f t="shared" si="1"/>
        <v>35.339999999999996</v>
      </c>
      <c r="J44" s="117">
        <f t="shared" si="2"/>
        <v>6.029999999999999</v>
      </c>
      <c r="K44" s="117">
        <f t="shared" si="3"/>
        <v>41.37</v>
      </c>
      <c r="L44" s="192"/>
    </row>
    <row r="45" spans="1:12" ht="21.75" customHeight="1">
      <c r="A45" s="2">
        <v>41</v>
      </c>
      <c r="B45" s="2" t="s">
        <v>1498</v>
      </c>
      <c r="C45" s="2">
        <v>2796</v>
      </c>
      <c r="D45" s="2">
        <v>207</v>
      </c>
      <c r="E45" s="2">
        <v>3684</v>
      </c>
      <c r="F45" s="2">
        <v>243</v>
      </c>
      <c r="G45" s="2">
        <f t="shared" si="0"/>
        <v>888</v>
      </c>
      <c r="H45" s="2">
        <f t="shared" si="0"/>
        <v>36</v>
      </c>
      <c r="I45" s="117">
        <f t="shared" si="1"/>
        <v>523.0319999999999</v>
      </c>
      <c r="J45" s="117">
        <f t="shared" si="2"/>
        <v>72.35999999999999</v>
      </c>
      <c r="K45" s="117">
        <f t="shared" si="3"/>
        <v>595.3919999999999</v>
      </c>
      <c r="L45" s="192"/>
    </row>
    <row r="46" spans="1:12" ht="21.75" customHeight="1">
      <c r="A46" s="2">
        <v>42</v>
      </c>
      <c r="B46" s="2" t="s">
        <v>1499</v>
      </c>
      <c r="C46" s="2">
        <v>5456</v>
      </c>
      <c r="D46" s="2">
        <v>216</v>
      </c>
      <c r="E46" s="2">
        <v>5797</v>
      </c>
      <c r="F46" s="2">
        <v>252</v>
      </c>
      <c r="G46" s="2">
        <f t="shared" si="0"/>
        <v>341</v>
      </c>
      <c r="H46" s="2">
        <f t="shared" si="0"/>
        <v>36</v>
      </c>
      <c r="I46" s="117">
        <f t="shared" si="1"/>
        <v>200.849</v>
      </c>
      <c r="J46" s="117">
        <f t="shared" si="2"/>
        <v>72.35999999999999</v>
      </c>
      <c r="K46" s="117">
        <f t="shared" si="3"/>
        <v>273.20899999999995</v>
      </c>
      <c r="L46" s="192"/>
    </row>
    <row r="47" spans="1:12" ht="21.75" customHeight="1">
      <c r="A47" s="2">
        <v>43</v>
      </c>
      <c r="B47" s="2" t="s">
        <v>1500</v>
      </c>
      <c r="C47" s="2">
        <v>4390</v>
      </c>
      <c r="D47" s="2">
        <v>587</v>
      </c>
      <c r="E47" s="2">
        <v>4440</v>
      </c>
      <c r="F47" s="2">
        <v>590</v>
      </c>
      <c r="G47" s="2">
        <f t="shared" si="0"/>
        <v>50</v>
      </c>
      <c r="H47" s="2">
        <f t="shared" si="0"/>
        <v>3</v>
      </c>
      <c r="I47" s="117">
        <f t="shared" si="1"/>
        <v>29.45</v>
      </c>
      <c r="J47" s="117">
        <f t="shared" si="2"/>
        <v>6.029999999999999</v>
      </c>
      <c r="K47" s="117">
        <f t="shared" si="3"/>
        <v>35.48</v>
      </c>
      <c r="L47" s="192"/>
    </row>
    <row r="48" spans="1:12" ht="21.75" customHeight="1">
      <c r="A48" s="2">
        <v>44</v>
      </c>
      <c r="B48" s="2" t="s">
        <v>1501</v>
      </c>
      <c r="C48" s="2">
        <v>2459</v>
      </c>
      <c r="D48" s="2">
        <v>1782</v>
      </c>
      <c r="E48" s="2">
        <v>3255</v>
      </c>
      <c r="F48" s="2">
        <v>1825</v>
      </c>
      <c r="G48" s="2">
        <f t="shared" si="0"/>
        <v>796</v>
      </c>
      <c r="H48" s="2">
        <f t="shared" si="0"/>
        <v>43</v>
      </c>
      <c r="I48" s="117">
        <f t="shared" si="1"/>
        <v>468.844</v>
      </c>
      <c r="J48" s="117">
        <f t="shared" si="2"/>
        <v>86.42999999999999</v>
      </c>
      <c r="K48" s="117">
        <f t="shared" si="3"/>
        <v>555.274</v>
      </c>
      <c r="L48" s="192"/>
    </row>
    <row r="49" spans="1:12" ht="21.75" customHeight="1">
      <c r="A49" s="2">
        <v>45</v>
      </c>
      <c r="B49" s="2" t="s">
        <v>1502</v>
      </c>
      <c r="C49" s="2">
        <v>1560</v>
      </c>
      <c r="D49" s="2">
        <v>575</v>
      </c>
      <c r="E49" s="2">
        <v>2623</v>
      </c>
      <c r="F49" s="2">
        <v>607</v>
      </c>
      <c r="G49" s="2">
        <f t="shared" si="0"/>
        <v>1063</v>
      </c>
      <c r="H49" s="2">
        <f t="shared" si="0"/>
        <v>32</v>
      </c>
      <c r="I49" s="117">
        <f t="shared" si="1"/>
        <v>626.107</v>
      </c>
      <c r="J49" s="117">
        <f t="shared" si="2"/>
        <v>64.32</v>
      </c>
      <c r="K49" s="117">
        <f t="shared" si="3"/>
        <v>690.4269999999999</v>
      </c>
      <c r="L49" s="192"/>
    </row>
    <row r="50" spans="1:12" ht="21.75" customHeight="1">
      <c r="A50" s="2">
        <v>46</v>
      </c>
      <c r="B50" s="2" t="s">
        <v>1503</v>
      </c>
      <c r="C50" s="2">
        <v>19015</v>
      </c>
      <c r="D50" s="2">
        <v>5351</v>
      </c>
      <c r="E50" s="2">
        <v>21454</v>
      </c>
      <c r="F50" s="2">
        <v>5460</v>
      </c>
      <c r="G50" s="2">
        <f t="shared" si="0"/>
        <v>2439</v>
      </c>
      <c r="H50" s="2">
        <f t="shared" si="0"/>
        <v>109</v>
      </c>
      <c r="I50" s="117">
        <f t="shared" si="1"/>
        <v>1436.571</v>
      </c>
      <c r="J50" s="117">
        <f t="shared" si="2"/>
        <v>219.08999999999997</v>
      </c>
      <c r="K50" s="117">
        <f t="shared" si="3"/>
        <v>1655.6609999999998</v>
      </c>
      <c r="L50" s="192"/>
    </row>
    <row r="51" spans="1:12" ht="21.75" customHeight="1">
      <c r="A51" s="2">
        <v>47</v>
      </c>
      <c r="B51" s="2" t="s">
        <v>1504</v>
      </c>
      <c r="C51" s="2">
        <v>1414</v>
      </c>
      <c r="D51" s="2">
        <v>803</v>
      </c>
      <c r="E51" s="2">
        <v>2435</v>
      </c>
      <c r="F51" s="2">
        <v>851</v>
      </c>
      <c r="G51" s="2">
        <f t="shared" si="0"/>
        <v>1021</v>
      </c>
      <c r="H51" s="2">
        <f t="shared" si="0"/>
        <v>48</v>
      </c>
      <c r="I51" s="117">
        <f t="shared" si="1"/>
        <v>601.3689999999999</v>
      </c>
      <c r="J51" s="117">
        <f t="shared" si="2"/>
        <v>96.47999999999999</v>
      </c>
      <c r="K51" s="117">
        <f t="shared" si="3"/>
        <v>697.8489999999999</v>
      </c>
      <c r="L51" s="192"/>
    </row>
    <row r="52" spans="1:12" ht="21.75" customHeight="1">
      <c r="A52" s="2">
        <v>48</v>
      </c>
      <c r="B52" s="2" t="s">
        <v>1505</v>
      </c>
      <c r="C52" s="2">
        <v>7585</v>
      </c>
      <c r="D52" s="2">
        <v>1347</v>
      </c>
      <c r="E52" s="2">
        <v>9000</v>
      </c>
      <c r="F52" s="2">
        <v>1407</v>
      </c>
      <c r="G52" s="2">
        <f t="shared" si="0"/>
        <v>1415</v>
      </c>
      <c r="H52" s="2">
        <f t="shared" si="0"/>
        <v>60</v>
      </c>
      <c r="I52" s="117">
        <f t="shared" si="1"/>
        <v>833.435</v>
      </c>
      <c r="J52" s="117">
        <f t="shared" si="2"/>
        <v>120.6</v>
      </c>
      <c r="K52" s="117">
        <f t="shared" si="3"/>
        <v>954.035</v>
      </c>
      <c r="L52" s="192"/>
    </row>
    <row r="53" spans="1:12" ht="21.75" customHeight="1">
      <c r="A53" s="2">
        <v>49</v>
      </c>
      <c r="B53" s="2" t="s">
        <v>1506</v>
      </c>
      <c r="C53" s="2">
        <v>4411</v>
      </c>
      <c r="D53" s="2">
        <v>303</v>
      </c>
      <c r="E53" s="2">
        <v>5611</v>
      </c>
      <c r="F53" s="2">
        <v>348</v>
      </c>
      <c r="G53" s="2">
        <f t="shared" si="0"/>
        <v>1200</v>
      </c>
      <c r="H53" s="2">
        <f t="shared" si="0"/>
        <v>45</v>
      </c>
      <c r="I53" s="117">
        <f t="shared" si="1"/>
        <v>706.8</v>
      </c>
      <c r="J53" s="117">
        <f t="shared" si="2"/>
        <v>90.44999999999999</v>
      </c>
      <c r="K53" s="117">
        <f t="shared" si="3"/>
        <v>797.25</v>
      </c>
      <c r="L53" s="192"/>
    </row>
    <row r="54" spans="1:12" ht="21.75" customHeight="1">
      <c r="A54" s="2">
        <v>50</v>
      </c>
      <c r="B54" s="2" t="s">
        <v>1507</v>
      </c>
      <c r="C54" s="2">
        <v>3410</v>
      </c>
      <c r="D54" s="2">
        <v>1006</v>
      </c>
      <c r="E54" s="2">
        <v>4454</v>
      </c>
      <c r="F54" s="2">
        <v>1039</v>
      </c>
      <c r="G54" s="2">
        <f t="shared" si="0"/>
        <v>1044</v>
      </c>
      <c r="H54" s="2">
        <f t="shared" si="0"/>
        <v>33</v>
      </c>
      <c r="I54" s="117">
        <f t="shared" si="1"/>
        <v>614.9159999999999</v>
      </c>
      <c r="J54" s="117">
        <f t="shared" si="2"/>
        <v>66.33</v>
      </c>
      <c r="K54" s="117">
        <f t="shared" si="3"/>
        <v>681.246</v>
      </c>
      <c r="L54" s="192"/>
    </row>
    <row r="55" spans="1:12" ht="21.75" customHeight="1">
      <c r="A55" s="2">
        <v>51</v>
      </c>
      <c r="B55" s="2" t="s">
        <v>1508</v>
      </c>
      <c r="C55" s="2">
        <v>9342</v>
      </c>
      <c r="D55" s="2">
        <v>1698</v>
      </c>
      <c r="E55" s="2">
        <v>11896</v>
      </c>
      <c r="F55" s="2">
        <v>1796</v>
      </c>
      <c r="G55" s="2">
        <f t="shared" si="0"/>
        <v>2554</v>
      </c>
      <c r="H55" s="2">
        <f t="shared" si="0"/>
        <v>98</v>
      </c>
      <c r="I55" s="117">
        <f t="shared" si="1"/>
        <v>1504.3059999999998</v>
      </c>
      <c r="J55" s="117">
        <f t="shared" si="2"/>
        <v>196.98</v>
      </c>
      <c r="K55" s="117">
        <f t="shared" si="3"/>
        <v>1701.2859999999998</v>
      </c>
      <c r="L55" s="193"/>
    </row>
    <row r="56" spans="1:12" ht="21.75" customHeight="1">
      <c r="A56" s="2">
        <v>52</v>
      </c>
      <c r="B56" s="2" t="s">
        <v>1509</v>
      </c>
      <c r="C56" s="2">
        <v>1566</v>
      </c>
      <c r="D56" s="2">
        <v>592</v>
      </c>
      <c r="E56" s="2">
        <v>2144</v>
      </c>
      <c r="F56" s="2">
        <v>623</v>
      </c>
      <c r="G56" s="2">
        <f t="shared" si="0"/>
        <v>578</v>
      </c>
      <c r="H56" s="2">
        <f t="shared" si="0"/>
        <v>31</v>
      </c>
      <c r="I56" s="117">
        <f t="shared" si="1"/>
        <v>340.442</v>
      </c>
      <c r="J56" s="117">
        <f t="shared" si="2"/>
        <v>62.309999999999995</v>
      </c>
      <c r="K56" s="117">
        <f t="shared" si="3"/>
        <v>402.752</v>
      </c>
      <c r="L56" s="191" t="s">
        <v>1510</v>
      </c>
    </row>
    <row r="57" spans="1:12" ht="21.75" customHeight="1">
      <c r="A57" s="2">
        <v>53</v>
      </c>
      <c r="B57" s="2" t="s">
        <v>1511</v>
      </c>
      <c r="C57" s="2">
        <v>5708</v>
      </c>
      <c r="D57" s="2">
        <v>669</v>
      </c>
      <c r="E57" s="2">
        <v>7564</v>
      </c>
      <c r="F57" s="2">
        <v>712</v>
      </c>
      <c r="G57" s="2">
        <f t="shared" si="0"/>
        <v>1856</v>
      </c>
      <c r="H57" s="2">
        <f t="shared" si="0"/>
        <v>43</v>
      </c>
      <c r="I57" s="117">
        <f t="shared" si="1"/>
        <v>1093.184</v>
      </c>
      <c r="J57" s="117">
        <f t="shared" si="2"/>
        <v>86.42999999999999</v>
      </c>
      <c r="K57" s="117">
        <f t="shared" si="3"/>
        <v>1179.614</v>
      </c>
      <c r="L57" s="192"/>
    </row>
    <row r="58" spans="1:12" ht="21.75" customHeight="1">
      <c r="A58" s="2">
        <v>54</v>
      </c>
      <c r="B58" s="2" t="s">
        <v>1512</v>
      </c>
      <c r="C58" s="2">
        <v>5121</v>
      </c>
      <c r="D58" s="2">
        <v>347</v>
      </c>
      <c r="E58" s="2">
        <v>5632</v>
      </c>
      <c r="F58" s="2">
        <v>395</v>
      </c>
      <c r="G58" s="2">
        <f t="shared" si="0"/>
        <v>511</v>
      </c>
      <c r="H58" s="2">
        <f t="shared" si="0"/>
        <v>48</v>
      </c>
      <c r="I58" s="117">
        <f t="shared" si="1"/>
        <v>300.979</v>
      </c>
      <c r="J58" s="117">
        <f t="shared" si="2"/>
        <v>96.47999999999999</v>
      </c>
      <c r="K58" s="117">
        <f t="shared" si="3"/>
        <v>397.45899999999995</v>
      </c>
      <c r="L58" s="192"/>
    </row>
    <row r="59" spans="1:12" ht="21.75" customHeight="1">
      <c r="A59" s="2">
        <v>55</v>
      </c>
      <c r="B59" s="2" t="s">
        <v>1513</v>
      </c>
      <c r="C59" s="2" t="s">
        <v>1514</v>
      </c>
      <c r="D59" s="2">
        <v>700</v>
      </c>
      <c r="E59" s="2" t="s">
        <v>1515</v>
      </c>
      <c r="F59" s="2">
        <v>803</v>
      </c>
      <c r="G59" s="2">
        <v>3167</v>
      </c>
      <c r="H59" s="2">
        <f t="shared" si="0"/>
        <v>103</v>
      </c>
      <c r="I59" s="117">
        <f t="shared" si="1"/>
        <v>1865.3629999999998</v>
      </c>
      <c r="J59" s="117">
        <f t="shared" si="2"/>
        <v>207.02999999999997</v>
      </c>
      <c r="K59" s="117">
        <f t="shared" si="3"/>
        <v>2072.393</v>
      </c>
      <c r="L59" s="192"/>
    </row>
    <row r="60" spans="1:12" ht="21.75" customHeight="1">
      <c r="A60" s="2">
        <v>56</v>
      </c>
      <c r="B60" s="2" t="s">
        <v>1516</v>
      </c>
      <c r="C60" s="2">
        <v>382</v>
      </c>
      <c r="D60" s="2">
        <v>816</v>
      </c>
      <c r="E60" s="2">
        <v>417</v>
      </c>
      <c r="F60" s="2">
        <v>847</v>
      </c>
      <c r="G60" s="2">
        <f t="shared" si="0"/>
        <v>35</v>
      </c>
      <c r="H60" s="2">
        <f t="shared" si="0"/>
        <v>31</v>
      </c>
      <c r="I60" s="117">
        <f t="shared" si="1"/>
        <v>20.615</v>
      </c>
      <c r="J60" s="117">
        <f t="shared" si="2"/>
        <v>62.309999999999995</v>
      </c>
      <c r="K60" s="117">
        <f t="shared" si="3"/>
        <v>82.925</v>
      </c>
      <c r="L60" s="192"/>
    </row>
    <row r="61" spans="1:12" ht="21.75" customHeight="1">
      <c r="A61" s="2">
        <v>57</v>
      </c>
      <c r="B61" s="2" t="s">
        <v>1517</v>
      </c>
      <c r="C61" s="2">
        <v>13685</v>
      </c>
      <c r="D61" s="2">
        <v>759</v>
      </c>
      <c r="E61" s="2">
        <v>15548</v>
      </c>
      <c r="F61" s="2">
        <v>830</v>
      </c>
      <c r="G61" s="2">
        <f t="shared" si="0"/>
        <v>1863</v>
      </c>
      <c r="H61" s="2">
        <f t="shared" si="0"/>
        <v>71</v>
      </c>
      <c r="I61" s="117">
        <f t="shared" si="1"/>
        <v>1097.307</v>
      </c>
      <c r="J61" s="117">
        <f t="shared" si="2"/>
        <v>142.70999999999998</v>
      </c>
      <c r="K61" s="117">
        <f t="shared" si="3"/>
        <v>1240.017</v>
      </c>
      <c r="L61" s="192"/>
    </row>
    <row r="62" spans="1:12" ht="21.75" customHeight="1">
      <c r="A62" s="2">
        <v>58</v>
      </c>
      <c r="B62" s="2" t="s">
        <v>1518</v>
      </c>
      <c r="C62" s="2">
        <v>9178</v>
      </c>
      <c r="D62" s="2">
        <v>940</v>
      </c>
      <c r="E62" s="2">
        <v>10180</v>
      </c>
      <c r="F62" s="2">
        <v>1017</v>
      </c>
      <c r="G62" s="2">
        <f t="shared" si="0"/>
        <v>1002</v>
      </c>
      <c r="H62" s="2">
        <f t="shared" si="0"/>
        <v>77</v>
      </c>
      <c r="I62" s="117">
        <f t="shared" si="1"/>
        <v>590.178</v>
      </c>
      <c r="J62" s="117">
        <f t="shared" si="2"/>
        <v>154.76999999999998</v>
      </c>
      <c r="K62" s="117">
        <f t="shared" si="3"/>
        <v>744.948</v>
      </c>
      <c r="L62" s="192"/>
    </row>
    <row r="63" spans="1:12" ht="21.75" customHeight="1">
      <c r="A63" s="2">
        <v>59</v>
      </c>
      <c r="B63" s="2" t="s">
        <v>1519</v>
      </c>
      <c r="C63" s="2">
        <v>10201</v>
      </c>
      <c r="D63" s="2">
        <v>346</v>
      </c>
      <c r="E63" s="2">
        <v>11223</v>
      </c>
      <c r="F63" s="2">
        <v>369</v>
      </c>
      <c r="G63" s="2">
        <f t="shared" si="0"/>
        <v>1022</v>
      </c>
      <c r="H63" s="2">
        <f t="shared" si="0"/>
        <v>23</v>
      </c>
      <c r="I63" s="117">
        <f t="shared" si="1"/>
        <v>601.958</v>
      </c>
      <c r="J63" s="117">
        <f t="shared" si="2"/>
        <v>46.23</v>
      </c>
      <c r="K63" s="117">
        <f t="shared" si="3"/>
        <v>648.188</v>
      </c>
      <c r="L63" s="192"/>
    </row>
    <row r="64" spans="1:12" ht="21.75" customHeight="1">
      <c r="A64" s="2">
        <v>60</v>
      </c>
      <c r="B64" s="2" t="s">
        <v>0</v>
      </c>
      <c r="C64" s="2">
        <v>10937</v>
      </c>
      <c r="D64" s="2">
        <v>775</v>
      </c>
      <c r="E64" s="2">
        <v>12258</v>
      </c>
      <c r="F64" s="2">
        <v>834</v>
      </c>
      <c r="G64" s="2">
        <f t="shared" si="0"/>
        <v>1321</v>
      </c>
      <c r="H64" s="2">
        <f t="shared" si="0"/>
        <v>59</v>
      </c>
      <c r="I64" s="117">
        <f t="shared" si="1"/>
        <v>778.069</v>
      </c>
      <c r="J64" s="117">
        <f t="shared" si="2"/>
        <v>118.58999999999999</v>
      </c>
      <c r="K64" s="117">
        <f t="shared" si="3"/>
        <v>896.659</v>
      </c>
      <c r="L64" s="192"/>
    </row>
    <row r="65" spans="1:12" ht="21.75" customHeight="1">
      <c r="A65" s="2">
        <v>61</v>
      </c>
      <c r="B65" s="2" t="s">
        <v>1</v>
      </c>
      <c r="C65" s="2">
        <v>6806</v>
      </c>
      <c r="D65" s="2">
        <v>213</v>
      </c>
      <c r="E65" s="2">
        <v>7563</v>
      </c>
      <c r="F65" s="2">
        <v>229</v>
      </c>
      <c r="G65" s="2">
        <f t="shared" si="0"/>
        <v>757</v>
      </c>
      <c r="H65" s="2">
        <f t="shared" si="0"/>
        <v>16</v>
      </c>
      <c r="I65" s="117">
        <f t="shared" si="1"/>
        <v>445.873</v>
      </c>
      <c r="J65" s="117">
        <f t="shared" si="2"/>
        <v>32.16</v>
      </c>
      <c r="K65" s="117">
        <f t="shared" si="3"/>
        <v>478.033</v>
      </c>
      <c r="L65" s="192"/>
    </row>
    <row r="66" spans="1:12" ht="21.75" customHeight="1">
      <c r="A66" s="2">
        <v>62</v>
      </c>
      <c r="B66" s="2" t="s">
        <v>2</v>
      </c>
      <c r="C66" s="2">
        <v>22478</v>
      </c>
      <c r="D66" s="2">
        <v>1103</v>
      </c>
      <c r="E66" s="2">
        <v>25011</v>
      </c>
      <c r="F66" s="2">
        <v>1185</v>
      </c>
      <c r="G66" s="2">
        <f t="shared" si="0"/>
        <v>2533</v>
      </c>
      <c r="H66" s="2">
        <f t="shared" si="0"/>
        <v>82</v>
      </c>
      <c r="I66" s="117">
        <f t="shared" si="1"/>
        <v>1491.937</v>
      </c>
      <c r="J66" s="117">
        <f t="shared" si="2"/>
        <v>164.82</v>
      </c>
      <c r="K66" s="117">
        <f t="shared" si="3"/>
        <v>1656.7569999999998</v>
      </c>
      <c r="L66" s="192"/>
    </row>
    <row r="67" spans="1:12" ht="21.75" customHeight="1">
      <c r="A67" s="2">
        <v>63</v>
      </c>
      <c r="B67" s="2" t="s">
        <v>3</v>
      </c>
      <c r="C67" s="2">
        <v>6003</v>
      </c>
      <c r="D67" s="2">
        <v>835</v>
      </c>
      <c r="E67" s="2">
        <v>6808</v>
      </c>
      <c r="F67" s="2">
        <v>895</v>
      </c>
      <c r="G67" s="2">
        <f t="shared" si="0"/>
        <v>805</v>
      </c>
      <c r="H67" s="2">
        <f t="shared" si="0"/>
        <v>60</v>
      </c>
      <c r="I67" s="117">
        <f t="shared" si="1"/>
        <v>474.145</v>
      </c>
      <c r="J67" s="117">
        <f t="shared" si="2"/>
        <v>120.6</v>
      </c>
      <c r="K67" s="117">
        <f t="shared" si="3"/>
        <v>594.745</v>
      </c>
      <c r="L67" s="192"/>
    </row>
    <row r="68" spans="1:12" ht="21.75" customHeight="1">
      <c r="A68" s="2">
        <v>64</v>
      </c>
      <c r="B68" s="2" t="s">
        <v>4</v>
      </c>
      <c r="C68" s="2">
        <v>17625</v>
      </c>
      <c r="D68" s="2">
        <v>655</v>
      </c>
      <c r="E68" s="2">
        <v>20541</v>
      </c>
      <c r="F68" s="2">
        <v>747</v>
      </c>
      <c r="G68" s="2">
        <f t="shared" si="0"/>
        <v>2916</v>
      </c>
      <c r="H68" s="2">
        <f t="shared" si="0"/>
        <v>92</v>
      </c>
      <c r="I68" s="117">
        <f t="shared" si="1"/>
        <v>1717.524</v>
      </c>
      <c r="J68" s="117">
        <f t="shared" si="2"/>
        <v>184.92</v>
      </c>
      <c r="K68" s="117">
        <f t="shared" si="3"/>
        <v>1902.444</v>
      </c>
      <c r="L68" s="192"/>
    </row>
    <row r="69" spans="1:12" ht="21.75" customHeight="1">
      <c r="A69" s="2">
        <v>65</v>
      </c>
      <c r="B69" s="2" t="s">
        <v>5</v>
      </c>
      <c r="C69" s="2">
        <v>7148</v>
      </c>
      <c r="D69" s="2">
        <v>1188</v>
      </c>
      <c r="E69" s="2">
        <v>8173</v>
      </c>
      <c r="F69" s="2">
        <v>1259</v>
      </c>
      <c r="G69" s="2">
        <f t="shared" si="0"/>
        <v>1025</v>
      </c>
      <c r="H69" s="2">
        <f t="shared" si="0"/>
        <v>71</v>
      </c>
      <c r="I69" s="117">
        <f t="shared" si="1"/>
        <v>603.725</v>
      </c>
      <c r="J69" s="117">
        <f t="shared" si="2"/>
        <v>142.70999999999998</v>
      </c>
      <c r="K69" s="117">
        <f t="shared" si="3"/>
        <v>746.435</v>
      </c>
      <c r="L69" s="192"/>
    </row>
    <row r="70" spans="1:12" ht="21.75" customHeight="1">
      <c r="A70" s="2">
        <v>66</v>
      </c>
      <c r="B70" s="2" t="s">
        <v>6</v>
      </c>
      <c r="C70" s="2">
        <v>1431</v>
      </c>
      <c r="D70" s="2">
        <v>356</v>
      </c>
      <c r="E70" s="2">
        <v>2540</v>
      </c>
      <c r="F70" s="2">
        <v>386</v>
      </c>
      <c r="G70" s="2">
        <f aca="true" t="shared" si="4" ref="G70:H80">E70-C70</f>
        <v>1109</v>
      </c>
      <c r="H70" s="2">
        <f t="shared" si="4"/>
        <v>30</v>
      </c>
      <c r="I70" s="117">
        <f aca="true" t="shared" si="5" ref="I70:I80">G70*0.589</f>
        <v>653.2009999999999</v>
      </c>
      <c r="J70" s="117">
        <f aca="true" t="shared" si="6" ref="J70:J80">H70*2.01</f>
        <v>60.3</v>
      </c>
      <c r="K70" s="117">
        <f aca="true" t="shared" si="7" ref="K70:K80">I70+J70</f>
        <v>713.5009999999999</v>
      </c>
      <c r="L70" s="192"/>
    </row>
    <row r="71" spans="1:12" ht="21.75" customHeight="1">
      <c r="A71" s="2">
        <v>67</v>
      </c>
      <c r="B71" s="2" t="s">
        <v>7</v>
      </c>
      <c r="C71" s="2" t="s">
        <v>8</v>
      </c>
      <c r="D71" s="2" t="s">
        <v>9</v>
      </c>
      <c r="E71" s="2" t="s">
        <v>10</v>
      </c>
      <c r="F71" s="2" t="s">
        <v>11</v>
      </c>
      <c r="G71" s="2">
        <v>1898</v>
      </c>
      <c r="H71" s="2">
        <v>98</v>
      </c>
      <c r="I71" s="117">
        <f t="shared" si="5"/>
        <v>1117.922</v>
      </c>
      <c r="J71" s="117">
        <f t="shared" si="6"/>
        <v>196.98</v>
      </c>
      <c r="K71" s="117">
        <f t="shared" si="7"/>
        <v>1314.902</v>
      </c>
      <c r="L71" s="192"/>
    </row>
    <row r="72" spans="1:12" ht="21.75" customHeight="1">
      <c r="A72" s="2">
        <v>68</v>
      </c>
      <c r="B72" s="2" t="s">
        <v>12</v>
      </c>
      <c r="C72" s="2">
        <v>1540</v>
      </c>
      <c r="D72" s="2">
        <v>735</v>
      </c>
      <c r="E72" s="2">
        <v>3440</v>
      </c>
      <c r="F72" s="2">
        <v>815</v>
      </c>
      <c r="G72" s="2">
        <f t="shared" si="4"/>
        <v>1900</v>
      </c>
      <c r="H72" s="2">
        <f t="shared" si="4"/>
        <v>80</v>
      </c>
      <c r="I72" s="117">
        <f t="shared" si="5"/>
        <v>1119.1</v>
      </c>
      <c r="J72" s="117">
        <f t="shared" si="6"/>
        <v>160.79999999999998</v>
      </c>
      <c r="K72" s="117">
        <f t="shared" si="7"/>
        <v>1279.8999999999999</v>
      </c>
      <c r="L72" s="193"/>
    </row>
    <row r="73" spans="1:12" ht="21.75" customHeight="1">
      <c r="A73" s="2">
        <v>69</v>
      </c>
      <c r="B73" s="2" t="s">
        <v>13</v>
      </c>
      <c r="C73" s="2">
        <v>5499</v>
      </c>
      <c r="D73" s="2">
        <v>2366</v>
      </c>
      <c r="E73" s="2">
        <v>6244</v>
      </c>
      <c r="F73" s="2">
        <v>2416</v>
      </c>
      <c r="G73" s="2">
        <f t="shared" si="4"/>
        <v>745</v>
      </c>
      <c r="H73" s="2">
        <f t="shared" si="4"/>
        <v>50</v>
      </c>
      <c r="I73" s="117">
        <f t="shared" si="5"/>
        <v>438.80499999999995</v>
      </c>
      <c r="J73" s="117">
        <f t="shared" si="6"/>
        <v>100.49999999999999</v>
      </c>
      <c r="K73" s="117">
        <f t="shared" si="7"/>
        <v>539.305</v>
      </c>
      <c r="L73" s="194" t="s">
        <v>1431</v>
      </c>
    </row>
    <row r="74" spans="1:12" ht="21.75" customHeight="1">
      <c r="A74" s="2">
        <v>70</v>
      </c>
      <c r="B74" s="2" t="s">
        <v>14</v>
      </c>
      <c r="C74" s="2">
        <v>3027</v>
      </c>
      <c r="D74" s="2">
        <v>1834</v>
      </c>
      <c r="E74" s="2">
        <v>5950</v>
      </c>
      <c r="F74" s="2">
        <v>1983</v>
      </c>
      <c r="G74" s="2">
        <f t="shared" si="4"/>
        <v>2923</v>
      </c>
      <c r="H74" s="2">
        <f t="shared" si="4"/>
        <v>149</v>
      </c>
      <c r="I74" s="117">
        <f t="shared" si="5"/>
        <v>1721.647</v>
      </c>
      <c r="J74" s="117">
        <f t="shared" si="6"/>
        <v>299.48999999999995</v>
      </c>
      <c r="K74" s="117">
        <f t="shared" si="7"/>
        <v>2021.137</v>
      </c>
      <c r="L74" s="194"/>
    </row>
    <row r="75" spans="1:12" ht="21.75" customHeight="1">
      <c r="A75" s="2">
        <v>71</v>
      </c>
      <c r="B75" s="2" t="s">
        <v>15</v>
      </c>
      <c r="C75" s="2">
        <v>6571</v>
      </c>
      <c r="D75" s="2">
        <v>752</v>
      </c>
      <c r="E75" s="2">
        <v>8009</v>
      </c>
      <c r="F75" s="2">
        <v>767</v>
      </c>
      <c r="G75" s="2">
        <f t="shared" si="4"/>
        <v>1438</v>
      </c>
      <c r="H75" s="2">
        <f t="shared" si="4"/>
        <v>15</v>
      </c>
      <c r="I75" s="117">
        <f t="shared" si="5"/>
        <v>846.982</v>
      </c>
      <c r="J75" s="117">
        <f t="shared" si="6"/>
        <v>30.15</v>
      </c>
      <c r="K75" s="117">
        <f t="shared" si="7"/>
        <v>877.132</v>
      </c>
      <c r="L75" s="194"/>
    </row>
    <row r="76" spans="1:12" ht="21.75" customHeight="1">
      <c r="A76" s="2">
        <v>72</v>
      </c>
      <c r="B76" s="2" t="s">
        <v>16</v>
      </c>
      <c r="C76" s="2">
        <v>5249</v>
      </c>
      <c r="D76" s="2">
        <v>3159</v>
      </c>
      <c r="E76" s="2">
        <v>6120</v>
      </c>
      <c r="F76" s="2">
        <v>3195</v>
      </c>
      <c r="G76" s="2">
        <f t="shared" si="4"/>
        <v>871</v>
      </c>
      <c r="H76" s="2">
        <f t="shared" si="4"/>
        <v>36</v>
      </c>
      <c r="I76" s="117">
        <f t="shared" si="5"/>
        <v>513.019</v>
      </c>
      <c r="J76" s="117">
        <f t="shared" si="6"/>
        <v>72.35999999999999</v>
      </c>
      <c r="K76" s="117">
        <f t="shared" si="7"/>
        <v>585.379</v>
      </c>
      <c r="L76" s="194"/>
    </row>
    <row r="77" spans="1:12" ht="21.75" customHeight="1">
      <c r="A77" s="2">
        <v>73</v>
      </c>
      <c r="B77" s="2" t="s">
        <v>17</v>
      </c>
      <c r="C77" s="2">
        <v>8545</v>
      </c>
      <c r="D77" s="2">
        <v>1045</v>
      </c>
      <c r="E77" s="2">
        <v>10079</v>
      </c>
      <c r="F77" s="2">
        <v>1095</v>
      </c>
      <c r="G77" s="2">
        <f t="shared" si="4"/>
        <v>1534</v>
      </c>
      <c r="H77" s="2">
        <f t="shared" si="4"/>
        <v>50</v>
      </c>
      <c r="I77" s="117">
        <f t="shared" si="5"/>
        <v>903.526</v>
      </c>
      <c r="J77" s="117">
        <f t="shared" si="6"/>
        <v>100.49999999999999</v>
      </c>
      <c r="K77" s="117">
        <f t="shared" si="7"/>
        <v>1004.026</v>
      </c>
      <c r="L77" s="194"/>
    </row>
    <row r="78" spans="1:12" ht="21.75" customHeight="1">
      <c r="A78" s="2">
        <v>74</v>
      </c>
      <c r="B78" s="2" t="s">
        <v>18</v>
      </c>
      <c r="C78" s="2">
        <v>5344</v>
      </c>
      <c r="D78" s="2">
        <v>1724</v>
      </c>
      <c r="E78" s="2">
        <v>6663</v>
      </c>
      <c r="F78" s="2">
        <v>1790</v>
      </c>
      <c r="G78" s="2">
        <f t="shared" si="4"/>
        <v>1319</v>
      </c>
      <c r="H78" s="2">
        <f t="shared" si="4"/>
        <v>66</v>
      </c>
      <c r="I78" s="117">
        <f t="shared" si="5"/>
        <v>776.891</v>
      </c>
      <c r="J78" s="117">
        <f t="shared" si="6"/>
        <v>132.66</v>
      </c>
      <c r="K78" s="117">
        <f t="shared" si="7"/>
        <v>909.5509999999999</v>
      </c>
      <c r="L78" s="194"/>
    </row>
    <row r="79" spans="1:12" ht="21.75" customHeight="1">
      <c r="A79" s="2">
        <v>75</v>
      </c>
      <c r="B79" s="2" t="s">
        <v>19</v>
      </c>
      <c r="C79" s="2">
        <v>3312</v>
      </c>
      <c r="D79" s="2">
        <v>943</v>
      </c>
      <c r="E79" s="2">
        <v>4682</v>
      </c>
      <c r="F79" s="2">
        <v>1021</v>
      </c>
      <c r="G79" s="2">
        <f t="shared" si="4"/>
        <v>1370</v>
      </c>
      <c r="H79" s="2">
        <f t="shared" si="4"/>
        <v>78</v>
      </c>
      <c r="I79" s="117">
        <f t="shared" si="5"/>
        <v>806.93</v>
      </c>
      <c r="J79" s="117">
        <f t="shared" si="6"/>
        <v>156.77999999999997</v>
      </c>
      <c r="K79" s="117">
        <f t="shared" si="7"/>
        <v>963.7099999999999</v>
      </c>
      <c r="L79" s="194"/>
    </row>
    <row r="80" spans="1:12" ht="21.75" customHeight="1">
      <c r="A80" s="2">
        <v>76</v>
      </c>
      <c r="B80" s="2" t="s">
        <v>20</v>
      </c>
      <c r="C80" s="2">
        <v>1774</v>
      </c>
      <c r="D80" s="2">
        <v>1436</v>
      </c>
      <c r="E80" s="2">
        <v>2478</v>
      </c>
      <c r="F80" s="2">
        <v>1472</v>
      </c>
      <c r="G80" s="2">
        <f t="shared" si="4"/>
        <v>704</v>
      </c>
      <c r="H80" s="2">
        <f t="shared" si="4"/>
        <v>36</v>
      </c>
      <c r="I80" s="117">
        <f t="shared" si="5"/>
        <v>414.65599999999995</v>
      </c>
      <c r="J80" s="117">
        <f t="shared" si="6"/>
        <v>72.35999999999999</v>
      </c>
      <c r="K80" s="117">
        <f t="shared" si="7"/>
        <v>487.01599999999996</v>
      </c>
      <c r="L80" s="194"/>
    </row>
    <row r="81" spans="1:12" ht="30" customHeight="1">
      <c r="A81" s="2" t="s">
        <v>21</v>
      </c>
      <c r="B81" s="2"/>
      <c r="C81" s="2"/>
      <c r="D81" s="2"/>
      <c r="E81" s="2"/>
      <c r="F81" s="2"/>
      <c r="G81" s="2">
        <f>SUM(G5:G80)</f>
        <v>84824</v>
      </c>
      <c r="H81" s="2">
        <f>SUM(H5:H80)</f>
        <v>3838</v>
      </c>
      <c r="I81" s="117">
        <f>SUM(I5:I80)</f>
        <v>49961.33599999999</v>
      </c>
      <c r="J81" s="117">
        <f>SUM(J5:J80)</f>
        <v>7714.379999999997</v>
      </c>
      <c r="K81" s="117">
        <f>SUM(K5:K80)</f>
        <v>57675.716</v>
      </c>
      <c r="L81" s="194"/>
    </row>
  </sheetData>
  <mergeCells count="14">
    <mergeCell ref="L56:L72"/>
    <mergeCell ref="L73:L81"/>
    <mergeCell ref="L3:L4"/>
    <mergeCell ref="L5:L21"/>
    <mergeCell ref="L22:L38"/>
    <mergeCell ref="L39:L55"/>
    <mergeCell ref="A1:K1"/>
    <mergeCell ref="A2:K2"/>
    <mergeCell ref="A3:A4"/>
    <mergeCell ref="B3:B4"/>
    <mergeCell ref="C3:D3"/>
    <mergeCell ref="E3:F3"/>
    <mergeCell ref="G3:H3"/>
    <mergeCell ref="I3:K3"/>
  </mergeCells>
  <printOptions horizontalCentered="1"/>
  <pageMargins left="0.7480314960629921" right="0.7480314960629921" top="0.984251968503937" bottom="0.984251968503937" header="0.5118110236220472" footer="0.5118110236220472"/>
  <pageSetup orientation="landscape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86"/>
  <sheetViews>
    <sheetView workbookViewId="0" topLeftCell="A165">
      <selection activeCell="A1" sqref="A1:K1"/>
    </sheetView>
  </sheetViews>
  <sheetFormatPr defaultColWidth="9.00390625" defaultRowHeight="14.25"/>
  <cols>
    <col min="1" max="1" width="9.00390625" style="1" customWidth="1"/>
    <col min="2" max="2" width="10.00390625" style="1" customWidth="1"/>
    <col min="3" max="4" width="9.625" style="1" customWidth="1"/>
    <col min="5" max="5" width="10.125" style="1" customWidth="1"/>
    <col min="6" max="8" width="9.625" style="1" customWidth="1"/>
    <col min="9" max="11" width="9.625" style="118" customWidth="1"/>
    <col min="12" max="12" width="10.00390625" style="114" customWidth="1"/>
  </cols>
  <sheetData>
    <row r="1" spans="1:11" ht="24" customHeight="1">
      <c r="A1" s="182" t="s">
        <v>238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</row>
    <row r="2" spans="1:11" ht="14.25">
      <c r="A2" s="183" t="s">
        <v>1398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</row>
    <row r="3" spans="1:12" ht="14.25">
      <c r="A3" s="195" t="s">
        <v>241</v>
      </c>
      <c r="B3" s="195" t="s">
        <v>242</v>
      </c>
      <c r="C3" s="195" t="s">
        <v>1399</v>
      </c>
      <c r="D3" s="195"/>
      <c r="E3" s="195" t="s">
        <v>1400</v>
      </c>
      <c r="F3" s="195"/>
      <c r="G3" s="195" t="s">
        <v>1401</v>
      </c>
      <c r="H3" s="195"/>
      <c r="I3" s="196" t="s">
        <v>246</v>
      </c>
      <c r="J3" s="196"/>
      <c r="K3" s="196"/>
      <c r="L3" s="195" t="s">
        <v>247</v>
      </c>
    </row>
    <row r="4" spans="1:12" ht="14.25">
      <c r="A4" s="195"/>
      <c r="B4" s="195"/>
      <c r="C4" s="115" t="s">
        <v>248</v>
      </c>
      <c r="D4" s="115" t="s">
        <v>249</v>
      </c>
      <c r="E4" s="115" t="s">
        <v>248</v>
      </c>
      <c r="F4" s="115" t="s">
        <v>249</v>
      </c>
      <c r="G4" s="115" t="s">
        <v>248</v>
      </c>
      <c r="H4" s="115" t="s">
        <v>249</v>
      </c>
      <c r="I4" s="116" t="s">
        <v>250</v>
      </c>
      <c r="J4" s="116" t="s">
        <v>251</v>
      </c>
      <c r="K4" s="116" t="s">
        <v>1402</v>
      </c>
      <c r="L4" s="142"/>
    </row>
    <row r="5" spans="1:12" ht="19.5" customHeight="1">
      <c r="A5" s="2">
        <v>1</v>
      </c>
      <c r="B5" s="2" t="s">
        <v>267</v>
      </c>
      <c r="C5" s="2">
        <v>3296</v>
      </c>
      <c r="D5" s="2">
        <v>5264</v>
      </c>
      <c r="E5" s="2">
        <v>3859</v>
      </c>
      <c r="F5" s="2">
        <v>5295</v>
      </c>
      <c r="G5" s="2">
        <f>E5-C5</f>
        <v>563</v>
      </c>
      <c r="H5" s="2">
        <f>F5-D5</f>
        <v>31</v>
      </c>
      <c r="I5" s="117">
        <f>G5*0.589</f>
        <v>331.60699999999997</v>
      </c>
      <c r="J5" s="117">
        <f>H5*2.01</f>
        <v>62.309999999999995</v>
      </c>
      <c r="K5" s="117">
        <f>I5+J5</f>
        <v>393.917</v>
      </c>
      <c r="L5" s="191" t="s">
        <v>1403</v>
      </c>
    </row>
    <row r="6" spans="1:12" ht="19.5" customHeight="1">
      <c r="A6" s="2">
        <v>2</v>
      </c>
      <c r="B6" s="2" t="s">
        <v>268</v>
      </c>
      <c r="C6" s="2">
        <v>762</v>
      </c>
      <c r="D6" s="2">
        <v>0</v>
      </c>
      <c r="E6" s="2">
        <v>2471</v>
      </c>
      <c r="F6" s="2">
        <v>114</v>
      </c>
      <c r="G6" s="2">
        <f aca="true" t="shared" si="0" ref="G6:H69">E6-C6</f>
        <v>1709</v>
      </c>
      <c r="H6" s="2">
        <f t="shared" si="0"/>
        <v>114</v>
      </c>
      <c r="I6" s="117">
        <f aca="true" t="shared" si="1" ref="I6:I69">G6*0.589</f>
        <v>1006.601</v>
      </c>
      <c r="J6" s="117">
        <f aca="true" t="shared" si="2" ref="J6:J69">H6*2.01</f>
        <v>229.14</v>
      </c>
      <c r="K6" s="117">
        <f aca="true" t="shared" si="3" ref="K6:K69">I6+J6</f>
        <v>1235.741</v>
      </c>
      <c r="L6" s="192"/>
    </row>
    <row r="7" spans="1:12" ht="19.5" customHeight="1">
      <c r="A7" s="2">
        <v>3</v>
      </c>
      <c r="B7" s="2" t="s">
        <v>269</v>
      </c>
      <c r="C7" s="2" t="s">
        <v>1404</v>
      </c>
      <c r="D7" s="2">
        <v>687</v>
      </c>
      <c r="E7" s="2" t="s">
        <v>1405</v>
      </c>
      <c r="F7" s="2">
        <v>736</v>
      </c>
      <c r="G7" s="2">
        <v>701</v>
      </c>
      <c r="H7" s="2">
        <f t="shared" si="0"/>
        <v>49</v>
      </c>
      <c r="I7" s="117">
        <f t="shared" si="1"/>
        <v>412.88899999999995</v>
      </c>
      <c r="J7" s="117">
        <f t="shared" si="2"/>
        <v>98.49</v>
      </c>
      <c r="K7" s="117">
        <f t="shared" si="3"/>
        <v>511.37899999999996</v>
      </c>
      <c r="L7" s="192"/>
    </row>
    <row r="8" spans="1:12" ht="19.5" customHeight="1">
      <c r="A8" s="2">
        <v>4</v>
      </c>
      <c r="B8" s="2" t="s">
        <v>270</v>
      </c>
      <c r="C8" s="2">
        <v>7674</v>
      </c>
      <c r="D8" s="2">
        <v>457</v>
      </c>
      <c r="E8" s="2">
        <v>8099</v>
      </c>
      <c r="F8" s="2">
        <v>475</v>
      </c>
      <c r="G8" s="2">
        <f t="shared" si="0"/>
        <v>425</v>
      </c>
      <c r="H8" s="2">
        <f t="shared" si="0"/>
        <v>18</v>
      </c>
      <c r="I8" s="117">
        <f t="shared" si="1"/>
        <v>250.325</v>
      </c>
      <c r="J8" s="117">
        <f t="shared" si="2"/>
        <v>36.17999999999999</v>
      </c>
      <c r="K8" s="117">
        <f t="shared" si="3"/>
        <v>286.505</v>
      </c>
      <c r="L8" s="192"/>
    </row>
    <row r="9" spans="1:12" ht="19.5" customHeight="1">
      <c r="A9" s="2">
        <v>5</v>
      </c>
      <c r="B9" s="2" t="s">
        <v>271</v>
      </c>
      <c r="C9" s="2">
        <v>2371</v>
      </c>
      <c r="D9" s="2">
        <v>1889</v>
      </c>
      <c r="E9" s="2">
        <v>2671</v>
      </c>
      <c r="F9" s="2">
        <v>1914</v>
      </c>
      <c r="G9" s="2">
        <f t="shared" si="0"/>
        <v>300</v>
      </c>
      <c r="H9" s="2">
        <f t="shared" si="0"/>
        <v>25</v>
      </c>
      <c r="I9" s="117">
        <f t="shared" si="1"/>
        <v>176.7</v>
      </c>
      <c r="J9" s="117">
        <f t="shared" si="2"/>
        <v>50.24999999999999</v>
      </c>
      <c r="K9" s="117">
        <f t="shared" si="3"/>
        <v>226.95</v>
      </c>
      <c r="L9" s="192"/>
    </row>
    <row r="10" spans="1:12" ht="19.5" customHeight="1">
      <c r="A10" s="2">
        <v>6</v>
      </c>
      <c r="B10" s="2" t="s">
        <v>1406</v>
      </c>
      <c r="C10" s="2">
        <v>94</v>
      </c>
      <c r="D10" s="2">
        <v>544</v>
      </c>
      <c r="E10" s="2">
        <v>202</v>
      </c>
      <c r="F10" s="2">
        <v>570</v>
      </c>
      <c r="G10" s="2">
        <f t="shared" si="0"/>
        <v>108</v>
      </c>
      <c r="H10" s="2">
        <f t="shared" si="0"/>
        <v>26</v>
      </c>
      <c r="I10" s="117">
        <f t="shared" si="1"/>
        <v>63.611999999999995</v>
      </c>
      <c r="J10" s="117">
        <f t="shared" si="2"/>
        <v>52.25999999999999</v>
      </c>
      <c r="K10" s="117">
        <f t="shared" si="3"/>
        <v>115.87199999999999</v>
      </c>
      <c r="L10" s="192"/>
    </row>
    <row r="11" spans="1:12" ht="19.5" customHeight="1">
      <c r="A11" s="2">
        <v>7</v>
      </c>
      <c r="B11" s="2" t="s">
        <v>273</v>
      </c>
      <c r="C11" s="2">
        <v>6355</v>
      </c>
      <c r="D11" s="2">
        <v>221</v>
      </c>
      <c r="E11" s="2">
        <v>7066</v>
      </c>
      <c r="F11" s="2">
        <v>239</v>
      </c>
      <c r="G11" s="2">
        <f t="shared" si="0"/>
        <v>711</v>
      </c>
      <c r="H11" s="2">
        <f t="shared" si="0"/>
        <v>18</v>
      </c>
      <c r="I11" s="117">
        <f t="shared" si="1"/>
        <v>418.779</v>
      </c>
      <c r="J11" s="117">
        <f t="shared" si="2"/>
        <v>36.17999999999999</v>
      </c>
      <c r="K11" s="117">
        <f t="shared" si="3"/>
        <v>454.959</v>
      </c>
      <c r="L11" s="192"/>
    </row>
    <row r="12" spans="1:12" ht="19.5" customHeight="1">
      <c r="A12" s="2">
        <v>8</v>
      </c>
      <c r="B12" s="2" t="s">
        <v>275</v>
      </c>
      <c r="C12" s="2">
        <v>6130</v>
      </c>
      <c r="D12" s="2">
        <v>165</v>
      </c>
      <c r="E12" s="2">
        <v>6448</v>
      </c>
      <c r="F12" s="2">
        <v>183</v>
      </c>
      <c r="G12" s="2">
        <f t="shared" si="0"/>
        <v>318</v>
      </c>
      <c r="H12" s="2">
        <f t="shared" si="0"/>
        <v>18</v>
      </c>
      <c r="I12" s="117">
        <f t="shared" si="1"/>
        <v>187.302</v>
      </c>
      <c r="J12" s="117">
        <f t="shared" si="2"/>
        <v>36.17999999999999</v>
      </c>
      <c r="K12" s="117">
        <f t="shared" si="3"/>
        <v>223.48199999999997</v>
      </c>
      <c r="L12" s="192"/>
    </row>
    <row r="13" spans="1:12" ht="19.5" customHeight="1">
      <c r="A13" s="2">
        <v>9</v>
      </c>
      <c r="B13" s="2" t="s">
        <v>1407</v>
      </c>
      <c r="C13" s="2">
        <v>6160</v>
      </c>
      <c r="D13" s="2">
        <v>536</v>
      </c>
      <c r="E13" s="2">
        <v>7660</v>
      </c>
      <c r="F13" s="2">
        <v>572</v>
      </c>
      <c r="G13" s="2">
        <f t="shared" si="0"/>
        <v>1500</v>
      </c>
      <c r="H13" s="2">
        <f t="shared" si="0"/>
        <v>36</v>
      </c>
      <c r="I13" s="117">
        <f t="shared" si="1"/>
        <v>883.5</v>
      </c>
      <c r="J13" s="117">
        <f t="shared" si="2"/>
        <v>72.35999999999999</v>
      </c>
      <c r="K13" s="117">
        <f t="shared" si="3"/>
        <v>955.86</v>
      </c>
      <c r="L13" s="192"/>
    </row>
    <row r="14" spans="1:12" ht="19.5" customHeight="1">
      <c r="A14" s="2">
        <v>10</v>
      </c>
      <c r="B14" s="2" t="s">
        <v>276</v>
      </c>
      <c r="C14" s="2">
        <v>3610</v>
      </c>
      <c r="D14" s="2">
        <v>719</v>
      </c>
      <c r="E14" s="2">
        <v>4210</v>
      </c>
      <c r="F14" s="2">
        <v>791</v>
      </c>
      <c r="G14" s="2">
        <f t="shared" si="0"/>
        <v>600</v>
      </c>
      <c r="H14" s="2">
        <f t="shared" si="0"/>
        <v>72</v>
      </c>
      <c r="I14" s="117">
        <f t="shared" si="1"/>
        <v>353.4</v>
      </c>
      <c r="J14" s="117">
        <f t="shared" si="2"/>
        <v>144.71999999999997</v>
      </c>
      <c r="K14" s="117">
        <f t="shared" si="3"/>
        <v>498.11999999999995</v>
      </c>
      <c r="L14" s="192"/>
    </row>
    <row r="15" spans="1:12" ht="19.5" customHeight="1">
      <c r="A15" s="2">
        <v>11</v>
      </c>
      <c r="B15" s="2" t="s">
        <v>277</v>
      </c>
      <c r="C15" s="2">
        <v>2117</v>
      </c>
      <c r="D15" s="2">
        <v>275</v>
      </c>
      <c r="E15" s="2">
        <v>2927</v>
      </c>
      <c r="F15" s="2">
        <v>309</v>
      </c>
      <c r="G15" s="2">
        <f t="shared" si="0"/>
        <v>810</v>
      </c>
      <c r="H15" s="2">
        <f t="shared" si="0"/>
        <v>34</v>
      </c>
      <c r="I15" s="117">
        <f t="shared" si="1"/>
        <v>477.09</v>
      </c>
      <c r="J15" s="117">
        <f t="shared" si="2"/>
        <v>68.33999999999999</v>
      </c>
      <c r="K15" s="117">
        <f t="shared" si="3"/>
        <v>545.43</v>
      </c>
      <c r="L15" s="192"/>
    </row>
    <row r="16" spans="1:12" ht="19.5" customHeight="1">
      <c r="A16" s="2">
        <v>12</v>
      </c>
      <c r="B16" s="2" t="s">
        <v>278</v>
      </c>
      <c r="C16" s="2">
        <v>7327</v>
      </c>
      <c r="D16" s="2">
        <v>2003</v>
      </c>
      <c r="E16" s="2">
        <v>7413</v>
      </c>
      <c r="F16" s="2">
        <v>2023</v>
      </c>
      <c r="G16" s="2">
        <f t="shared" si="0"/>
        <v>86</v>
      </c>
      <c r="H16" s="2">
        <f t="shared" si="0"/>
        <v>20</v>
      </c>
      <c r="I16" s="117">
        <f t="shared" si="1"/>
        <v>50.653999999999996</v>
      </c>
      <c r="J16" s="117">
        <f t="shared" si="2"/>
        <v>40.199999999999996</v>
      </c>
      <c r="K16" s="117">
        <f t="shared" si="3"/>
        <v>90.85399999999998</v>
      </c>
      <c r="L16" s="192"/>
    </row>
    <row r="17" spans="1:12" ht="19.5" customHeight="1">
      <c r="A17" s="2">
        <v>13</v>
      </c>
      <c r="B17" s="2" t="s">
        <v>279</v>
      </c>
      <c r="C17" s="2">
        <v>2651</v>
      </c>
      <c r="D17" s="2">
        <v>466</v>
      </c>
      <c r="E17" s="2">
        <v>3225</v>
      </c>
      <c r="F17" s="2">
        <v>494</v>
      </c>
      <c r="G17" s="2">
        <f t="shared" si="0"/>
        <v>574</v>
      </c>
      <c r="H17" s="2">
        <f t="shared" si="0"/>
        <v>28</v>
      </c>
      <c r="I17" s="117">
        <f t="shared" si="1"/>
        <v>338.08599999999996</v>
      </c>
      <c r="J17" s="117">
        <f t="shared" si="2"/>
        <v>56.279999999999994</v>
      </c>
      <c r="K17" s="117">
        <f t="shared" si="3"/>
        <v>394.36599999999993</v>
      </c>
      <c r="L17" s="192"/>
    </row>
    <row r="18" spans="1:12" ht="19.5" customHeight="1">
      <c r="A18" s="2">
        <v>14</v>
      </c>
      <c r="B18" s="2" t="s">
        <v>280</v>
      </c>
      <c r="C18" s="2">
        <v>7194</v>
      </c>
      <c r="D18" s="2">
        <v>0</v>
      </c>
      <c r="E18" s="2">
        <v>7194</v>
      </c>
      <c r="F18" s="2">
        <v>0</v>
      </c>
      <c r="G18" s="2">
        <f t="shared" si="0"/>
        <v>0</v>
      </c>
      <c r="H18" s="2">
        <f t="shared" si="0"/>
        <v>0</v>
      </c>
      <c r="I18" s="117">
        <f t="shared" si="1"/>
        <v>0</v>
      </c>
      <c r="J18" s="117">
        <f t="shared" si="2"/>
        <v>0</v>
      </c>
      <c r="K18" s="117">
        <f t="shared" si="3"/>
        <v>0</v>
      </c>
      <c r="L18" s="192"/>
    </row>
    <row r="19" spans="1:12" ht="19.5" customHeight="1">
      <c r="A19" s="2">
        <v>15</v>
      </c>
      <c r="B19" s="2" t="s">
        <v>281</v>
      </c>
      <c r="C19" s="2">
        <v>8793</v>
      </c>
      <c r="D19" s="2">
        <v>1394</v>
      </c>
      <c r="E19" s="2">
        <v>9875</v>
      </c>
      <c r="F19" s="2">
        <v>1470</v>
      </c>
      <c r="G19" s="2">
        <f t="shared" si="0"/>
        <v>1082</v>
      </c>
      <c r="H19" s="2">
        <f t="shared" si="0"/>
        <v>76</v>
      </c>
      <c r="I19" s="117">
        <f t="shared" si="1"/>
        <v>637.298</v>
      </c>
      <c r="J19" s="117">
        <f t="shared" si="2"/>
        <v>152.76</v>
      </c>
      <c r="K19" s="117">
        <f t="shared" si="3"/>
        <v>790.058</v>
      </c>
      <c r="L19" s="192"/>
    </row>
    <row r="20" spans="1:12" ht="19.5" customHeight="1">
      <c r="A20" s="2">
        <v>16</v>
      </c>
      <c r="B20" s="2" t="s">
        <v>282</v>
      </c>
      <c r="C20" s="2">
        <v>2597</v>
      </c>
      <c r="D20" s="2">
        <v>773</v>
      </c>
      <c r="E20" s="2">
        <v>2980</v>
      </c>
      <c r="F20" s="2">
        <v>787</v>
      </c>
      <c r="G20" s="2">
        <f t="shared" si="0"/>
        <v>383</v>
      </c>
      <c r="H20" s="2">
        <f t="shared" si="0"/>
        <v>14</v>
      </c>
      <c r="I20" s="117">
        <f t="shared" si="1"/>
        <v>225.587</v>
      </c>
      <c r="J20" s="117">
        <f t="shared" si="2"/>
        <v>28.139999999999997</v>
      </c>
      <c r="K20" s="117">
        <f t="shared" si="3"/>
        <v>253.72699999999998</v>
      </c>
      <c r="L20" s="192"/>
    </row>
    <row r="21" spans="1:12" ht="19.5" customHeight="1">
      <c r="A21" s="2">
        <v>17</v>
      </c>
      <c r="B21" s="2" t="s">
        <v>283</v>
      </c>
      <c r="C21" s="2">
        <v>5109</v>
      </c>
      <c r="D21" s="2">
        <v>0</v>
      </c>
      <c r="E21" s="2">
        <v>5827</v>
      </c>
      <c r="F21" s="2">
        <v>17</v>
      </c>
      <c r="G21" s="2">
        <f t="shared" si="0"/>
        <v>718</v>
      </c>
      <c r="H21" s="2">
        <f t="shared" si="0"/>
        <v>17</v>
      </c>
      <c r="I21" s="117">
        <f t="shared" si="1"/>
        <v>422.902</v>
      </c>
      <c r="J21" s="117">
        <f t="shared" si="2"/>
        <v>34.169999999999995</v>
      </c>
      <c r="K21" s="117">
        <f t="shared" si="3"/>
        <v>457.072</v>
      </c>
      <c r="L21" s="192"/>
    </row>
    <row r="22" spans="1:12" ht="19.5" customHeight="1">
      <c r="A22" s="2">
        <v>18</v>
      </c>
      <c r="B22" s="2" t="s">
        <v>284</v>
      </c>
      <c r="C22" s="2">
        <v>7507</v>
      </c>
      <c r="D22" s="2">
        <v>0</v>
      </c>
      <c r="E22" s="2">
        <v>7950</v>
      </c>
      <c r="F22" s="2">
        <v>11</v>
      </c>
      <c r="G22" s="2">
        <f t="shared" si="0"/>
        <v>443</v>
      </c>
      <c r="H22" s="2">
        <f t="shared" si="0"/>
        <v>11</v>
      </c>
      <c r="I22" s="117">
        <f t="shared" si="1"/>
        <v>260.92699999999996</v>
      </c>
      <c r="J22" s="117">
        <f t="shared" si="2"/>
        <v>22.11</v>
      </c>
      <c r="K22" s="117">
        <f t="shared" si="3"/>
        <v>283.037</v>
      </c>
      <c r="L22" s="193"/>
    </row>
    <row r="23" spans="1:12" ht="19.5" customHeight="1">
      <c r="A23" s="2">
        <v>19</v>
      </c>
      <c r="B23" s="2" t="s">
        <v>285</v>
      </c>
      <c r="C23" s="2">
        <v>90</v>
      </c>
      <c r="D23" s="2">
        <v>482</v>
      </c>
      <c r="E23" s="2">
        <v>964</v>
      </c>
      <c r="F23" s="2">
        <v>518</v>
      </c>
      <c r="G23" s="2">
        <f t="shared" si="0"/>
        <v>874</v>
      </c>
      <c r="H23" s="2">
        <f t="shared" si="0"/>
        <v>36</v>
      </c>
      <c r="I23" s="117">
        <f t="shared" si="1"/>
        <v>514.786</v>
      </c>
      <c r="J23" s="117">
        <f t="shared" si="2"/>
        <v>72.35999999999999</v>
      </c>
      <c r="K23" s="117">
        <f t="shared" si="3"/>
        <v>587.146</v>
      </c>
      <c r="L23" s="191" t="s">
        <v>1403</v>
      </c>
    </row>
    <row r="24" spans="1:12" ht="19.5" customHeight="1">
      <c r="A24" s="2">
        <v>20</v>
      </c>
      <c r="B24" s="2" t="s">
        <v>286</v>
      </c>
      <c r="C24" s="2">
        <v>3100</v>
      </c>
      <c r="D24" s="2">
        <v>311</v>
      </c>
      <c r="E24" s="2">
        <v>4399</v>
      </c>
      <c r="F24" s="2">
        <v>353</v>
      </c>
      <c r="G24" s="2">
        <f t="shared" si="0"/>
        <v>1299</v>
      </c>
      <c r="H24" s="2">
        <f t="shared" si="0"/>
        <v>42</v>
      </c>
      <c r="I24" s="117">
        <f t="shared" si="1"/>
        <v>765.111</v>
      </c>
      <c r="J24" s="117">
        <f t="shared" si="2"/>
        <v>84.41999999999999</v>
      </c>
      <c r="K24" s="117">
        <f t="shared" si="3"/>
        <v>849.531</v>
      </c>
      <c r="L24" s="192"/>
    </row>
    <row r="25" spans="1:12" ht="19.5" customHeight="1">
      <c r="A25" s="2">
        <v>21</v>
      </c>
      <c r="B25" s="2" t="s">
        <v>287</v>
      </c>
      <c r="C25" s="2">
        <v>2064</v>
      </c>
      <c r="D25" s="2">
        <v>18</v>
      </c>
      <c r="E25" s="2">
        <v>2064</v>
      </c>
      <c r="F25" s="2">
        <v>18</v>
      </c>
      <c r="G25" s="2">
        <f t="shared" si="0"/>
        <v>0</v>
      </c>
      <c r="H25" s="2">
        <f t="shared" si="0"/>
        <v>0</v>
      </c>
      <c r="I25" s="117">
        <f t="shared" si="1"/>
        <v>0</v>
      </c>
      <c r="J25" s="117">
        <f t="shared" si="2"/>
        <v>0</v>
      </c>
      <c r="K25" s="117">
        <f t="shared" si="3"/>
        <v>0</v>
      </c>
      <c r="L25" s="192"/>
    </row>
    <row r="26" spans="1:12" ht="19.5" customHeight="1">
      <c r="A26" s="2">
        <v>22</v>
      </c>
      <c r="B26" s="2" t="s">
        <v>288</v>
      </c>
      <c r="C26" s="2">
        <v>344</v>
      </c>
      <c r="D26" s="2">
        <v>3802</v>
      </c>
      <c r="E26" s="2">
        <v>1281</v>
      </c>
      <c r="F26" s="2">
        <v>3893</v>
      </c>
      <c r="G26" s="2">
        <f t="shared" si="0"/>
        <v>937</v>
      </c>
      <c r="H26" s="2">
        <f t="shared" si="0"/>
        <v>91</v>
      </c>
      <c r="I26" s="117">
        <f t="shared" si="1"/>
        <v>551.8929999999999</v>
      </c>
      <c r="J26" s="117">
        <f t="shared" si="2"/>
        <v>182.90999999999997</v>
      </c>
      <c r="K26" s="117">
        <f t="shared" si="3"/>
        <v>734.8029999999999</v>
      </c>
      <c r="L26" s="192"/>
    </row>
    <row r="27" spans="1:12" ht="19.5" customHeight="1">
      <c r="A27" s="2">
        <v>23</v>
      </c>
      <c r="B27" s="2" t="s">
        <v>290</v>
      </c>
      <c r="C27" s="2">
        <v>6436</v>
      </c>
      <c r="D27" s="2">
        <v>368</v>
      </c>
      <c r="E27" s="2">
        <v>7413</v>
      </c>
      <c r="F27" s="2">
        <v>412</v>
      </c>
      <c r="G27" s="2">
        <f t="shared" si="0"/>
        <v>977</v>
      </c>
      <c r="H27" s="2">
        <f t="shared" si="0"/>
        <v>44</v>
      </c>
      <c r="I27" s="117">
        <f t="shared" si="1"/>
        <v>575.453</v>
      </c>
      <c r="J27" s="117">
        <f t="shared" si="2"/>
        <v>88.44</v>
      </c>
      <c r="K27" s="117">
        <f t="shared" si="3"/>
        <v>663.893</v>
      </c>
      <c r="L27" s="192"/>
    </row>
    <row r="28" spans="1:12" ht="19.5" customHeight="1">
      <c r="A28" s="2">
        <v>24</v>
      </c>
      <c r="B28" s="2" t="s">
        <v>292</v>
      </c>
      <c r="C28" s="2">
        <v>273</v>
      </c>
      <c r="D28" s="2">
        <v>2906</v>
      </c>
      <c r="E28" s="2">
        <v>1118</v>
      </c>
      <c r="F28" s="2">
        <v>2967</v>
      </c>
      <c r="G28" s="2">
        <f t="shared" si="0"/>
        <v>845</v>
      </c>
      <c r="H28" s="2">
        <f t="shared" si="0"/>
        <v>61</v>
      </c>
      <c r="I28" s="117">
        <f t="shared" si="1"/>
        <v>497.705</v>
      </c>
      <c r="J28" s="117">
        <f t="shared" si="2"/>
        <v>122.60999999999999</v>
      </c>
      <c r="K28" s="117">
        <f t="shared" si="3"/>
        <v>620.3149999999999</v>
      </c>
      <c r="L28" s="192"/>
    </row>
    <row r="29" spans="1:12" ht="19.5" customHeight="1">
      <c r="A29" s="2">
        <v>25</v>
      </c>
      <c r="B29" s="2" t="s">
        <v>293</v>
      </c>
      <c r="C29" s="2">
        <v>543</v>
      </c>
      <c r="D29" s="2">
        <v>860</v>
      </c>
      <c r="E29" s="2">
        <v>711</v>
      </c>
      <c r="F29" s="2">
        <v>896</v>
      </c>
      <c r="G29" s="2">
        <f t="shared" si="0"/>
        <v>168</v>
      </c>
      <c r="H29" s="2">
        <f t="shared" si="0"/>
        <v>36</v>
      </c>
      <c r="I29" s="117">
        <f t="shared" si="1"/>
        <v>98.952</v>
      </c>
      <c r="J29" s="117">
        <f t="shared" si="2"/>
        <v>72.35999999999999</v>
      </c>
      <c r="K29" s="117">
        <f t="shared" si="3"/>
        <v>171.31199999999998</v>
      </c>
      <c r="L29" s="192"/>
    </row>
    <row r="30" spans="1:12" ht="19.5" customHeight="1">
      <c r="A30" s="2">
        <v>26</v>
      </c>
      <c r="B30" s="2" t="s">
        <v>294</v>
      </c>
      <c r="C30" s="2">
        <v>6788</v>
      </c>
      <c r="D30" s="2">
        <v>2306</v>
      </c>
      <c r="E30" s="2">
        <v>7722</v>
      </c>
      <c r="F30" s="2">
        <v>2342</v>
      </c>
      <c r="G30" s="2">
        <f t="shared" si="0"/>
        <v>934</v>
      </c>
      <c r="H30" s="2">
        <f t="shared" si="0"/>
        <v>36</v>
      </c>
      <c r="I30" s="117">
        <f t="shared" si="1"/>
        <v>550.126</v>
      </c>
      <c r="J30" s="117">
        <f t="shared" si="2"/>
        <v>72.35999999999999</v>
      </c>
      <c r="K30" s="117">
        <f t="shared" si="3"/>
        <v>622.486</v>
      </c>
      <c r="L30" s="192"/>
    </row>
    <row r="31" spans="1:12" ht="19.5" customHeight="1">
      <c r="A31" s="2">
        <v>27</v>
      </c>
      <c r="B31" s="2" t="s">
        <v>1408</v>
      </c>
      <c r="C31" s="2">
        <v>22805</v>
      </c>
      <c r="D31" s="2">
        <v>75</v>
      </c>
      <c r="E31" s="2">
        <v>23388</v>
      </c>
      <c r="F31" s="2">
        <v>93</v>
      </c>
      <c r="G31" s="2">
        <f t="shared" si="0"/>
        <v>583</v>
      </c>
      <c r="H31" s="2">
        <f t="shared" si="0"/>
        <v>18</v>
      </c>
      <c r="I31" s="117">
        <f t="shared" si="1"/>
        <v>343.387</v>
      </c>
      <c r="J31" s="117">
        <f t="shared" si="2"/>
        <v>36.17999999999999</v>
      </c>
      <c r="K31" s="117">
        <f t="shared" si="3"/>
        <v>379.567</v>
      </c>
      <c r="L31" s="192"/>
    </row>
    <row r="32" spans="1:12" ht="19.5" customHeight="1">
      <c r="A32" s="2">
        <v>28</v>
      </c>
      <c r="B32" s="2" t="s">
        <v>295</v>
      </c>
      <c r="C32" s="2">
        <v>7890</v>
      </c>
      <c r="D32" s="2">
        <v>114</v>
      </c>
      <c r="E32" s="2">
        <v>7934</v>
      </c>
      <c r="F32" s="2">
        <v>115</v>
      </c>
      <c r="G32" s="2">
        <f t="shared" si="0"/>
        <v>44</v>
      </c>
      <c r="H32" s="2">
        <f t="shared" si="0"/>
        <v>1</v>
      </c>
      <c r="I32" s="117">
        <f t="shared" si="1"/>
        <v>25.915999999999997</v>
      </c>
      <c r="J32" s="117">
        <f t="shared" si="2"/>
        <v>2.01</v>
      </c>
      <c r="K32" s="117">
        <f t="shared" si="3"/>
        <v>27.925999999999995</v>
      </c>
      <c r="L32" s="192"/>
    </row>
    <row r="33" spans="1:12" ht="19.5" customHeight="1">
      <c r="A33" s="2">
        <v>29</v>
      </c>
      <c r="B33" s="2" t="s">
        <v>296</v>
      </c>
      <c r="C33" s="2">
        <v>5019</v>
      </c>
      <c r="D33" s="2">
        <v>973</v>
      </c>
      <c r="E33" s="2">
        <v>5519</v>
      </c>
      <c r="F33" s="2">
        <v>1009</v>
      </c>
      <c r="G33" s="2">
        <f t="shared" si="0"/>
        <v>500</v>
      </c>
      <c r="H33" s="2">
        <f t="shared" si="0"/>
        <v>36</v>
      </c>
      <c r="I33" s="117">
        <f t="shared" si="1"/>
        <v>294.5</v>
      </c>
      <c r="J33" s="117">
        <f t="shared" si="2"/>
        <v>72.35999999999999</v>
      </c>
      <c r="K33" s="117">
        <f t="shared" si="3"/>
        <v>366.86</v>
      </c>
      <c r="L33" s="192"/>
    </row>
    <row r="34" spans="1:12" ht="19.5" customHeight="1">
      <c r="A34" s="2">
        <v>30</v>
      </c>
      <c r="B34" s="2" t="s">
        <v>298</v>
      </c>
      <c r="C34" s="2">
        <v>2583</v>
      </c>
      <c r="D34" s="2">
        <v>112</v>
      </c>
      <c r="E34" s="2">
        <v>3526</v>
      </c>
      <c r="F34" s="2">
        <v>143</v>
      </c>
      <c r="G34" s="2">
        <f t="shared" si="0"/>
        <v>943</v>
      </c>
      <c r="H34" s="2">
        <f t="shared" si="0"/>
        <v>31</v>
      </c>
      <c r="I34" s="117">
        <f t="shared" si="1"/>
        <v>555.427</v>
      </c>
      <c r="J34" s="117">
        <f t="shared" si="2"/>
        <v>62.309999999999995</v>
      </c>
      <c r="K34" s="117">
        <f t="shared" si="3"/>
        <v>617.737</v>
      </c>
      <c r="L34" s="192"/>
    </row>
    <row r="35" spans="1:12" ht="19.5" customHeight="1">
      <c r="A35" s="2">
        <v>31</v>
      </c>
      <c r="B35" s="2" t="s">
        <v>299</v>
      </c>
      <c r="C35" s="2">
        <v>817</v>
      </c>
      <c r="D35" s="2">
        <v>131</v>
      </c>
      <c r="E35" s="2">
        <v>914</v>
      </c>
      <c r="F35" s="2">
        <v>213</v>
      </c>
      <c r="G35" s="2">
        <f t="shared" si="0"/>
        <v>97</v>
      </c>
      <c r="H35" s="2">
        <f t="shared" si="0"/>
        <v>82</v>
      </c>
      <c r="I35" s="117">
        <f t="shared" si="1"/>
        <v>57.132999999999996</v>
      </c>
      <c r="J35" s="117">
        <f t="shared" si="2"/>
        <v>164.82</v>
      </c>
      <c r="K35" s="117">
        <f t="shared" si="3"/>
        <v>221.95299999999997</v>
      </c>
      <c r="L35" s="192"/>
    </row>
    <row r="36" spans="1:12" ht="19.5" customHeight="1">
      <c r="A36" s="2">
        <v>32</v>
      </c>
      <c r="B36" s="2" t="s">
        <v>300</v>
      </c>
      <c r="C36" s="2">
        <v>416</v>
      </c>
      <c r="D36" s="2">
        <v>14</v>
      </c>
      <c r="E36" s="2">
        <v>1400</v>
      </c>
      <c r="F36" s="2">
        <v>25</v>
      </c>
      <c r="G36" s="2">
        <f t="shared" si="0"/>
        <v>984</v>
      </c>
      <c r="H36" s="2">
        <f t="shared" si="0"/>
        <v>11</v>
      </c>
      <c r="I36" s="117">
        <f t="shared" si="1"/>
        <v>579.576</v>
      </c>
      <c r="J36" s="117">
        <f t="shared" si="2"/>
        <v>22.11</v>
      </c>
      <c r="K36" s="117">
        <f t="shared" si="3"/>
        <v>601.686</v>
      </c>
      <c r="L36" s="192"/>
    </row>
    <row r="37" spans="1:12" ht="19.5" customHeight="1">
      <c r="A37" s="2">
        <v>33</v>
      </c>
      <c r="B37" s="2" t="s">
        <v>301</v>
      </c>
      <c r="C37" s="2">
        <v>594</v>
      </c>
      <c r="D37" s="2">
        <v>105</v>
      </c>
      <c r="E37" s="2">
        <v>1431</v>
      </c>
      <c r="F37" s="2">
        <v>161</v>
      </c>
      <c r="G37" s="2">
        <f t="shared" si="0"/>
        <v>837</v>
      </c>
      <c r="H37" s="2">
        <f t="shared" si="0"/>
        <v>56</v>
      </c>
      <c r="I37" s="117">
        <f t="shared" si="1"/>
        <v>492.993</v>
      </c>
      <c r="J37" s="117">
        <f t="shared" si="2"/>
        <v>112.55999999999999</v>
      </c>
      <c r="K37" s="117">
        <f t="shared" si="3"/>
        <v>605.553</v>
      </c>
      <c r="L37" s="192"/>
    </row>
    <row r="38" spans="1:12" ht="19.5" customHeight="1">
      <c r="A38" s="2">
        <v>34</v>
      </c>
      <c r="B38" s="2" t="s">
        <v>302</v>
      </c>
      <c r="C38" s="2">
        <v>201</v>
      </c>
      <c r="D38" s="2">
        <v>28</v>
      </c>
      <c r="E38" s="2">
        <v>1078</v>
      </c>
      <c r="F38" s="2">
        <v>55</v>
      </c>
      <c r="G38" s="2">
        <f t="shared" si="0"/>
        <v>877</v>
      </c>
      <c r="H38" s="2">
        <f t="shared" si="0"/>
        <v>27</v>
      </c>
      <c r="I38" s="117">
        <f t="shared" si="1"/>
        <v>516.553</v>
      </c>
      <c r="J38" s="117">
        <f t="shared" si="2"/>
        <v>54.269999999999996</v>
      </c>
      <c r="K38" s="117">
        <f t="shared" si="3"/>
        <v>570.823</v>
      </c>
      <c r="L38" s="192"/>
    </row>
    <row r="39" spans="1:12" ht="19.5" customHeight="1">
      <c r="A39" s="2">
        <v>35</v>
      </c>
      <c r="B39" s="2" t="s">
        <v>303</v>
      </c>
      <c r="C39" s="2">
        <v>35</v>
      </c>
      <c r="D39" s="2">
        <v>55</v>
      </c>
      <c r="E39" s="2">
        <v>915</v>
      </c>
      <c r="F39" s="2">
        <v>92</v>
      </c>
      <c r="G39" s="2">
        <f t="shared" si="0"/>
        <v>880</v>
      </c>
      <c r="H39" s="2">
        <f t="shared" si="0"/>
        <v>37</v>
      </c>
      <c r="I39" s="117">
        <f t="shared" si="1"/>
        <v>518.3199999999999</v>
      </c>
      <c r="J39" s="117">
        <f t="shared" si="2"/>
        <v>74.36999999999999</v>
      </c>
      <c r="K39" s="117">
        <f t="shared" si="3"/>
        <v>592.6899999999999</v>
      </c>
      <c r="L39" s="192"/>
    </row>
    <row r="40" spans="1:12" ht="19.5" customHeight="1">
      <c r="A40" s="2">
        <v>36</v>
      </c>
      <c r="B40" s="2" t="s">
        <v>304</v>
      </c>
      <c r="C40" s="2">
        <v>57</v>
      </c>
      <c r="D40" s="2">
        <v>29</v>
      </c>
      <c r="E40" s="2">
        <v>324</v>
      </c>
      <c r="F40" s="2">
        <v>36</v>
      </c>
      <c r="G40" s="2">
        <f t="shared" si="0"/>
        <v>267</v>
      </c>
      <c r="H40" s="2">
        <f t="shared" si="0"/>
        <v>7</v>
      </c>
      <c r="I40" s="117">
        <f t="shared" si="1"/>
        <v>157.263</v>
      </c>
      <c r="J40" s="117">
        <f t="shared" si="2"/>
        <v>14.069999999999999</v>
      </c>
      <c r="K40" s="117">
        <f t="shared" si="3"/>
        <v>171.333</v>
      </c>
      <c r="L40" s="193"/>
    </row>
    <row r="41" spans="1:12" ht="19.5" customHeight="1">
      <c r="A41" s="2">
        <v>37</v>
      </c>
      <c r="B41" s="2" t="s">
        <v>305</v>
      </c>
      <c r="C41" s="2">
        <v>335</v>
      </c>
      <c r="D41" s="2">
        <v>116</v>
      </c>
      <c r="E41" s="2">
        <v>966</v>
      </c>
      <c r="F41" s="2">
        <v>158</v>
      </c>
      <c r="G41" s="2">
        <f t="shared" si="0"/>
        <v>631</v>
      </c>
      <c r="H41" s="2">
        <f t="shared" si="0"/>
        <v>42</v>
      </c>
      <c r="I41" s="117">
        <f t="shared" si="1"/>
        <v>371.659</v>
      </c>
      <c r="J41" s="117">
        <f t="shared" si="2"/>
        <v>84.41999999999999</v>
      </c>
      <c r="K41" s="117">
        <f t="shared" si="3"/>
        <v>456.07899999999995</v>
      </c>
      <c r="L41" s="191" t="s">
        <v>1403</v>
      </c>
    </row>
    <row r="42" spans="1:12" ht="19.5" customHeight="1">
      <c r="A42" s="2">
        <v>38</v>
      </c>
      <c r="B42" s="2" t="s">
        <v>306</v>
      </c>
      <c r="C42" s="2">
        <v>2741</v>
      </c>
      <c r="D42" s="2">
        <v>118</v>
      </c>
      <c r="E42" s="2">
        <v>4631</v>
      </c>
      <c r="F42" s="2">
        <v>194</v>
      </c>
      <c r="G42" s="2">
        <f t="shared" si="0"/>
        <v>1890</v>
      </c>
      <c r="H42" s="2">
        <f t="shared" si="0"/>
        <v>76</v>
      </c>
      <c r="I42" s="117">
        <f t="shared" si="1"/>
        <v>1113.21</v>
      </c>
      <c r="J42" s="117">
        <f t="shared" si="2"/>
        <v>152.76</v>
      </c>
      <c r="K42" s="117">
        <f t="shared" si="3"/>
        <v>1265.97</v>
      </c>
      <c r="L42" s="192"/>
    </row>
    <row r="43" spans="1:12" ht="19.5" customHeight="1">
      <c r="A43" s="2">
        <v>39</v>
      </c>
      <c r="B43" s="2" t="s">
        <v>430</v>
      </c>
      <c r="C43" s="2">
        <v>3567</v>
      </c>
      <c r="D43" s="2">
        <v>103</v>
      </c>
      <c r="E43" s="2">
        <v>4616</v>
      </c>
      <c r="F43" s="2">
        <v>146</v>
      </c>
      <c r="G43" s="2">
        <f t="shared" si="0"/>
        <v>1049</v>
      </c>
      <c r="H43" s="2">
        <f t="shared" si="0"/>
        <v>43</v>
      </c>
      <c r="I43" s="117">
        <f t="shared" si="1"/>
        <v>617.861</v>
      </c>
      <c r="J43" s="117">
        <f t="shared" si="2"/>
        <v>86.42999999999999</v>
      </c>
      <c r="K43" s="117">
        <f t="shared" si="3"/>
        <v>704.2909999999999</v>
      </c>
      <c r="L43" s="192"/>
    </row>
    <row r="44" spans="1:12" ht="19.5" customHeight="1">
      <c r="A44" s="2">
        <v>40</v>
      </c>
      <c r="B44" s="2" t="s">
        <v>307</v>
      </c>
      <c r="C44" s="2">
        <v>8005</v>
      </c>
      <c r="D44" s="2">
        <v>98</v>
      </c>
      <c r="E44" s="2">
        <v>9449</v>
      </c>
      <c r="F44" s="2">
        <v>125</v>
      </c>
      <c r="G44" s="2">
        <f t="shared" si="0"/>
        <v>1444</v>
      </c>
      <c r="H44" s="2">
        <f t="shared" si="0"/>
        <v>27</v>
      </c>
      <c r="I44" s="117">
        <f t="shared" si="1"/>
        <v>850.516</v>
      </c>
      <c r="J44" s="117">
        <f t="shared" si="2"/>
        <v>54.269999999999996</v>
      </c>
      <c r="K44" s="117">
        <f t="shared" si="3"/>
        <v>904.786</v>
      </c>
      <c r="L44" s="192"/>
    </row>
    <row r="45" spans="1:12" ht="19.5" customHeight="1">
      <c r="A45" s="2">
        <v>41</v>
      </c>
      <c r="B45" s="2" t="s">
        <v>308</v>
      </c>
      <c r="C45" s="2">
        <v>2802</v>
      </c>
      <c r="D45" s="2">
        <v>111</v>
      </c>
      <c r="E45" s="2">
        <v>3611</v>
      </c>
      <c r="F45" s="2">
        <v>194</v>
      </c>
      <c r="G45" s="2">
        <f t="shared" si="0"/>
        <v>809</v>
      </c>
      <c r="H45" s="2">
        <f t="shared" si="0"/>
        <v>83</v>
      </c>
      <c r="I45" s="117">
        <f t="shared" si="1"/>
        <v>476.501</v>
      </c>
      <c r="J45" s="117">
        <f t="shared" si="2"/>
        <v>166.82999999999998</v>
      </c>
      <c r="K45" s="117">
        <f t="shared" si="3"/>
        <v>643.3309999999999</v>
      </c>
      <c r="L45" s="192"/>
    </row>
    <row r="46" spans="1:12" ht="19.5" customHeight="1">
      <c r="A46" s="2">
        <v>42</v>
      </c>
      <c r="B46" s="2" t="s">
        <v>310</v>
      </c>
      <c r="C46" s="2">
        <v>3017</v>
      </c>
      <c r="D46" s="2">
        <v>215</v>
      </c>
      <c r="E46" s="2">
        <v>3250</v>
      </c>
      <c r="F46" s="2">
        <v>240</v>
      </c>
      <c r="G46" s="2">
        <f t="shared" si="0"/>
        <v>233</v>
      </c>
      <c r="H46" s="2">
        <f t="shared" si="0"/>
        <v>25</v>
      </c>
      <c r="I46" s="117">
        <f t="shared" si="1"/>
        <v>137.237</v>
      </c>
      <c r="J46" s="117">
        <f t="shared" si="2"/>
        <v>50.24999999999999</v>
      </c>
      <c r="K46" s="117">
        <f t="shared" si="3"/>
        <v>187.487</v>
      </c>
      <c r="L46" s="192"/>
    </row>
    <row r="47" spans="1:12" ht="19.5" customHeight="1">
      <c r="A47" s="2">
        <v>43</v>
      </c>
      <c r="B47" s="2" t="s">
        <v>312</v>
      </c>
      <c r="C47" s="2">
        <v>1724</v>
      </c>
      <c r="D47" s="2">
        <v>1444</v>
      </c>
      <c r="E47" s="2">
        <v>2772</v>
      </c>
      <c r="F47" s="2">
        <v>1504</v>
      </c>
      <c r="G47" s="2">
        <f t="shared" si="0"/>
        <v>1048</v>
      </c>
      <c r="H47" s="2">
        <f t="shared" si="0"/>
        <v>60</v>
      </c>
      <c r="I47" s="117">
        <f t="shared" si="1"/>
        <v>617.2719999999999</v>
      </c>
      <c r="J47" s="117">
        <f t="shared" si="2"/>
        <v>120.6</v>
      </c>
      <c r="K47" s="117">
        <f t="shared" si="3"/>
        <v>737.872</v>
      </c>
      <c r="L47" s="192"/>
    </row>
    <row r="48" spans="1:12" ht="19.5" customHeight="1">
      <c r="A48" s="2">
        <v>44</v>
      </c>
      <c r="B48" s="2" t="s">
        <v>234</v>
      </c>
      <c r="C48" s="2">
        <v>28</v>
      </c>
      <c r="D48" s="2">
        <v>1893</v>
      </c>
      <c r="E48" s="2">
        <v>1300</v>
      </c>
      <c r="F48" s="2">
        <v>1929</v>
      </c>
      <c r="G48" s="2">
        <f t="shared" si="0"/>
        <v>1272</v>
      </c>
      <c r="H48" s="2">
        <f t="shared" si="0"/>
        <v>36</v>
      </c>
      <c r="I48" s="117">
        <f t="shared" si="1"/>
        <v>749.208</v>
      </c>
      <c r="J48" s="117">
        <f t="shared" si="2"/>
        <v>72.35999999999999</v>
      </c>
      <c r="K48" s="117">
        <f t="shared" si="3"/>
        <v>821.568</v>
      </c>
      <c r="L48" s="192"/>
    </row>
    <row r="49" spans="1:12" ht="19.5" customHeight="1">
      <c r="A49" s="2">
        <v>45</v>
      </c>
      <c r="B49" s="2" t="s">
        <v>1409</v>
      </c>
      <c r="C49" s="2">
        <v>3324</v>
      </c>
      <c r="D49" s="2">
        <v>1025</v>
      </c>
      <c r="E49" s="2">
        <v>3937</v>
      </c>
      <c r="F49" s="2">
        <v>1074</v>
      </c>
      <c r="G49" s="2">
        <f t="shared" si="0"/>
        <v>613</v>
      </c>
      <c r="H49" s="2">
        <f t="shared" si="0"/>
        <v>49</v>
      </c>
      <c r="I49" s="117">
        <f t="shared" si="1"/>
        <v>361.05699999999996</v>
      </c>
      <c r="J49" s="117">
        <f t="shared" si="2"/>
        <v>98.49</v>
      </c>
      <c r="K49" s="117">
        <f t="shared" si="3"/>
        <v>459.54699999999997</v>
      </c>
      <c r="L49" s="192"/>
    </row>
    <row r="50" spans="1:12" ht="19.5" customHeight="1">
      <c r="A50" s="2">
        <v>46</v>
      </c>
      <c r="B50" s="2" t="s">
        <v>254</v>
      </c>
      <c r="C50" s="2">
        <v>1734</v>
      </c>
      <c r="D50" s="2">
        <v>238</v>
      </c>
      <c r="E50" s="2">
        <v>2941</v>
      </c>
      <c r="F50" s="2">
        <v>317</v>
      </c>
      <c r="G50" s="2">
        <f t="shared" si="0"/>
        <v>1207</v>
      </c>
      <c r="H50" s="2">
        <f t="shared" si="0"/>
        <v>79</v>
      </c>
      <c r="I50" s="117">
        <f t="shared" si="1"/>
        <v>710.923</v>
      </c>
      <c r="J50" s="117">
        <f t="shared" si="2"/>
        <v>158.79</v>
      </c>
      <c r="K50" s="117">
        <f t="shared" si="3"/>
        <v>869.713</v>
      </c>
      <c r="L50" s="192"/>
    </row>
    <row r="51" spans="1:12" ht="19.5" customHeight="1">
      <c r="A51" s="2">
        <v>47</v>
      </c>
      <c r="B51" s="2" t="s">
        <v>313</v>
      </c>
      <c r="C51" s="2">
        <v>3133</v>
      </c>
      <c r="D51" s="2">
        <v>60</v>
      </c>
      <c r="E51" s="2">
        <v>5168</v>
      </c>
      <c r="F51" s="2">
        <v>96</v>
      </c>
      <c r="G51" s="2">
        <f t="shared" si="0"/>
        <v>2035</v>
      </c>
      <c r="H51" s="2">
        <f t="shared" si="0"/>
        <v>36</v>
      </c>
      <c r="I51" s="117">
        <f t="shared" si="1"/>
        <v>1198.615</v>
      </c>
      <c r="J51" s="117">
        <f t="shared" si="2"/>
        <v>72.35999999999999</v>
      </c>
      <c r="K51" s="117">
        <f t="shared" si="3"/>
        <v>1270.975</v>
      </c>
      <c r="L51" s="192"/>
    </row>
    <row r="52" spans="1:12" ht="19.5" customHeight="1">
      <c r="A52" s="2">
        <v>48</v>
      </c>
      <c r="B52" s="2" t="s">
        <v>314</v>
      </c>
      <c r="C52" s="2">
        <v>1525</v>
      </c>
      <c r="D52" s="2">
        <v>283</v>
      </c>
      <c r="E52" s="2">
        <v>2099</v>
      </c>
      <c r="F52" s="2">
        <v>301</v>
      </c>
      <c r="G52" s="2">
        <f t="shared" si="0"/>
        <v>574</v>
      </c>
      <c r="H52" s="2">
        <f t="shared" si="0"/>
        <v>18</v>
      </c>
      <c r="I52" s="117">
        <f t="shared" si="1"/>
        <v>338.08599999999996</v>
      </c>
      <c r="J52" s="117">
        <f t="shared" si="2"/>
        <v>36.17999999999999</v>
      </c>
      <c r="K52" s="117">
        <f t="shared" si="3"/>
        <v>374.26599999999996</v>
      </c>
      <c r="L52" s="192"/>
    </row>
    <row r="53" spans="1:12" ht="19.5" customHeight="1">
      <c r="A53" s="2">
        <v>49</v>
      </c>
      <c r="B53" s="2" t="s">
        <v>315</v>
      </c>
      <c r="C53" s="2">
        <v>1854</v>
      </c>
      <c r="D53" s="2">
        <v>2923</v>
      </c>
      <c r="E53" s="2">
        <v>4034</v>
      </c>
      <c r="F53" s="2">
        <v>2959</v>
      </c>
      <c r="G53" s="2">
        <f t="shared" si="0"/>
        <v>2180</v>
      </c>
      <c r="H53" s="2">
        <f t="shared" si="0"/>
        <v>36</v>
      </c>
      <c r="I53" s="117">
        <f t="shared" si="1"/>
        <v>1284.02</v>
      </c>
      <c r="J53" s="117">
        <f t="shared" si="2"/>
        <v>72.35999999999999</v>
      </c>
      <c r="K53" s="117">
        <f t="shared" si="3"/>
        <v>1356.3799999999999</v>
      </c>
      <c r="L53" s="192"/>
    </row>
    <row r="54" spans="1:12" ht="19.5" customHeight="1">
      <c r="A54" s="2">
        <v>50</v>
      </c>
      <c r="B54" s="2" t="s">
        <v>316</v>
      </c>
      <c r="C54" s="2">
        <v>1569</v>
      </c>
      <c r="D54" s="2">
        <v>1184</v>
      </c>
      <c r="E54" s="2">
        <v>2840</v>
      </c>
      <c r="F54" s="2">
        <v>1232</v>
      </c>
      <c r="G54" s="2">
        <f t="shared" si="0"/>
        <v>1271</v>
      </c>
      <c r="H54" s="2">
        <f t="shared" si="0"/>
        <v>48</v>
      </c>
      <c r="I54" s="117">
        <f t="shared" si="1"/>
        <v>748.6189999999999</v>
      </c>
      <c r="J54" s="117">
        <f t="shared" si="2"/>
        <v>96.47999999999999</v>
      </c>
      <c r="K54" s="117">
        <f t="shared" si="3"/>
        <v>845.0989999999999</v>
      </c>
      <c r="L54" s="192"/>
    </row>
    <row r="55" spans="1:12" ht="19.5" customHeight="1">
      <c r="A55" s="2">
        <v>51</v>
      </c>
      <c r="B55" s="2" t="s">
        <v>317</v>
      </c>
      <c r="C55" s="2">
        <v>5300</v>
      </c>
      <c r="D55" s="2">
        <v>86</v>
      </c>
      <c r="E55" s="2">
        <v>7078</v>
      </c>
      <c r="F55" s="2">
        <v>113</v>
      </c>
      <c r="G55" s="2">
        <f t="shared" si="0"/>
        <v>1778</v>
      </c>
      <c r="H55" s="2">
        <f t="shared" si="0"/>
        <v>27</v>
      </c>
      <c r="I55" s="117">
        <f t="shared" si="1"/>
        <v>1047.242</v>
      </c>
      <c r="J55" s="117">
        <f t="shared" si="2"/>
        <v>54.269999999999996</v>
      </c>
      <c r="K55" s="117">
        <f t="shared" si="3"/>
        <v>1101.512</v>
      </c>
      <c r="L55" s="192"/>
    </row>
    <row r="56" spans="1:12" ht="19.5" customHeight="1">
      <c r="A56" s="2">
        <v>52</v>
      </c>
      <c r="B56" s="2" t="s">
        <v>318</v>
      </c>
      <c r="C56" s="2">
        <v>786</v>
      </c>
      <c r="D56" s="2">
        <v>1194</v>
      </c>
      <c r="E56" s="2">
        <v>1826</v>
      </c>
      <c r="F56" s="2">
        <v>1230</v>
      </c>
      <c r="G56" s="2">
        <f t="shared" si="0"/>
        <v>1040</v>
      </c>
      <c r="H56" s="2">
        <f t="shared" si="0"/>
        <v>36</v>
      </c>
      <c r="I56" s="117">
        <f t="shared" si="1"/>
        <v>612.56</v>
      </c>
      <c r="J56" s="117">
        <f t="shared" si="2"/>
        <v>72.35999999999999</v>
      </c>
      <c r="K56" s="117">
        <f t="shared" si="3"/>
        <v>684.92</v>
      </c>
      <c r="L56" s="192"/>
    </row>
    <row r="57" spans="1:12" ht="19.5" customHeight="1">
      <c r="A57" s="2">
        <v>53</v>
      </c>
      <c r="B57" s="2" t="s">
        <v>1410</v>
      </c>
      <c r="C57" s="2">
        <v>710</v>
      </c>
      <c r="D57" s="2">
        <v>520</v>
      </c>
      <c r="E57" s="2">
        <v>2682</v>
      </c>
      <c r="F57" s="2">
        <v>556</v>
      </c>
      <c r="G57" s="2">
        <f t="shared" si="0"/>
        <v>1972</v>
      </c>
      <c r="H57" s="2">
        <f t="shared" si="0"/>
        <v>36</v>
      </c>
      <c r="I57" s="117">
        <f t="shared" si="1"/>
        <v>1161.508</v>
      </c>
      <c r="J57" s="117">
        <f t="shared" si="2"/>
        <v>72.35999999999999</v>
      </c>
      <c r="K57" s="117">
        <f t="shared" si="3"/>
        <v>1233.868</v>
      </c>
      <c r="L57" s="192"/>
    </row>
    <row r="58" spans="1:12" ht="19.5" customHeight="1">
      <c r="A58" s="2">
        <v>54</v>
      </c>
      <c r="B58" s="2" t="s">
        <v>319</v>
      </c>
      <c r="C58" s="2">
        <v>6251</v>
      </c>
      <c r="D58" s="2">
        <v>1908</v>
      </c>
      <c r="E58" s="2">
        <v>6551</v>
      </c>
      <c r="F58" s="2">
        <v>1926</v>
      </c>
      <c r="G58" s="2">
        <f t="shared" si="0"/>
        <v>300</v>
      </c>
      <c r="H58" s="2">
        <f t="shared" si="0"/>
        <v>18</v>
      </c>
      <c r="I58" s="117">
        <f t="shared" si="1"/>
        <v>176.7</v>
      </c>
      <c r="J58" s="117">
        <f t="shared" si="2"/>
        <v>36.17999999999999</v>
      </c>
      <c r="K58" s="117">
        <f t="shared" si="3"/>
        <v>212.88</v>
      </c>
      <c r="L58" s="193"/>
    </row>
    <row r="59" spans="1:12" ht="19.5" customHeight="1">
      <c r="A59" s="2">
        <v>55</v>
      </c>
      <c r="B59" s="2" t="s">
        <v>320</v>
      </c>
      <c r="C59" s="2">
        <v>208</v>
      </c>
      <c r="D59" s="2">
        <v>0</v>
      </c>
      <c r="E59" s="2">
        <v>1067</v>
      </c>
      <c r="F59" s="2">
        <v>36</v>
      </c>
      <c r="G59" s="2">
        <f t="shared" si="0"/>
        <v>859</v>
      </c>
      <c r="H59" s="2">
        <f t="shared" si="0"/>
        <v>36</v>
      </c>
      <c r="I59" s="117">
        <f t="shared" si="1"/>
        <v>505.95099999999996</v>
      </c>
      <c r="J59" s="117">
        <f t="shared" si="2"/>
        <v>72.35999999999999</v>
      </c>
      <c r="K59" s="117">
        <f t="shared" si="3"/>
        <v>578.3109999999999</v>
      </c>
      <c r="L59" s="191" t="s">
        <v>1403</v>
      </c>
    </row>
    <row r="60" spans="1:12" ht="19.5" customHeight="1">
      <c r="A60" s="2">
        <v>56</v>
      </c>
      <c r="B60" s="2" t="s">
        <v>321</v>
      </c>
      <c r="C60" s="2">
        <v>3501</v>
      </c>
      <c r="D60" s="2">
        <v>1819</v>
      </c>
      <c r="E60" s="2">
        <v>4788</v>
      </c>
      <c r="F60" s="2">
        <v>1855</v>
      </c>
      <c r="G60" s="2">
        <f t="shared" si="0"/>
        <v>1287</v>
      </c>
      <c r="H60" s="2">
        <f t="shared" si="0"/>
        <v>36</v>
      </c>
      <c r="I60" s="117">
        <f t="shared" si="1"/>
        <v>758.043</v>
      </c>
      <c r="J60" s="117">
        <f t="shared" si="2"/>
        <v>72.35999999999999</v>
      </c>
      <c r="K60" s="117">
        <f t="shared" si="3"/>
        <v>830.403</v>
      </c>
      <c r="L60" s="192"/>
    </row>
    <row r="61" spans="1:12" ht="19.5" customHeight="1">
      <c r="A61" s="2">
        <v>57</v>
      </c>
      <c r="B61" s="2" t="s">
        <v>255</v>
      </c>
      <c r="C61" s="2">
        <v>8813</v>
      </c>
      <c r="D61" s="2">
        <v>764</v>
      </c>
      <c r="E61" s="2">
        <v>9886</v>
      </c>
      <c r="F61" s="2">
        <v>782</v>
      </c>
      <c r="G61" s="2">
        <f t="shared" si="0"/>
        <v>1073</v>
      </c>
      <c r="H61" s="2">
        <f t="shared" si="0"/>
        <v>18</v>
      </c>
      <c r="I61" s="117">
        <f t="shared" si="1"/>
        <v>631.997</v>
      </c>
      <c r="J61" s="117">
        <f t="shared" si="2"/>
        <v>36.17999999999999</v>
      </c>
      <c r="K61" s="117">
        <f t="shared" si="3"/>
        <v>668.1769999999999</v>
      </c>
      <c r="L61" s="192"/>
    </row>
    <row r="62" spans="1:12" ht="19.5" customHeight="1">
      <c r="A62" s="2">
        <v>58</v>
      </c>
      <c r="B62" s="2" t="s">
        <v>322</v>
      </c>
      <c r="C62" s="2">
        <v>4434</v>
      </c>
      <c r="D62" s="2">
        <v>764</v>
      </c>
      <c r="E62" s="2">
        <v>4621</v>
      </c>
      <c r="F62" s="2">
        <v>770</v>
      </c>
      <c r="G62" s="2">
        <f t="shared" si="0"/>
        <v>187</v>
      </c>
      <c r="H62" s="2">
        <f t="shared" si="0"/>
        <v>6</v>
      </c>
      <c r="I62" s="117">
        <f t="shared" si="1"/>
        <v>110.143</v>
      </c>
      <c r="J62" s="117">
        <f t="shared" si="2"/>
        <v>12.059999999999999</v>
      </c>
      <c r="K62" s="117">
        <f t="shared" si="3"/>
        <v>122.203</v>
      </c>
      <c r="L62" s="192"/>
    </row>
    <row r="63" spans="1:12" ht="19.5" customHeight="1">
      <c r="A63" s="2">
        <v>59</v>
      </c>
      <c r="B63" s="2" t="s">
        <v>323</v>
      </c>
      <c r="C63" s="2">
        <v>9096</v>
      </c>
      <c r="D63" s="2">
        <v>892</v>
      </c>
      <c r="E63" s="2">
        <v>10867</v>
      </c>
      <c r="F63" s="2">
        <v>963</v>
      </c>
      <c r="G63" s="2">
        <f t="shared" si="0"/>
        <v>1771</v>
      </c>
      <c r="H63" s="2">
        <f t="shared" si="0"/>
        <v>71</v>
      </c>
      <c r="I63" s="117">
        <f t="shared" si="1"/>
        <v>1043.119</v>
      </c>
      <c r="J63" s="117">
        <f t="shared" si="2"/>
        <v>142.70999999999998</v>
      </c>
      <c r="K63" s="117">
        <f t="shared" si="3"/>
        <v>1185.829</v>
      </c>
      <c r="L63" s="192"/>
    </row>
    <row r="64" spans="1:12" ht="19.5" customHeight="1">
      <c r="A64" s="2">
        <v>60</v>
      </c>
      <c r="B64" s="2" t="s">
        <v>325</v>
      </c>
      <c r="C64" s="2">
        <v>6808</v>
      </c>
      <c r="D64" s="2">
        <v>1403</v>
      </c>
      <c r="E64" s="2">
        <v>8153</v>
      </c>
      <c r="F64" s="2">
        <v>1457</v>
      </c>
      <c r="G64" s="2">
        <f t="shared" si="0"/>
        <v>1345</v>
      </c>
      <c r="H64" s="2">
        <f t="shared" si="0"/>
        <v>54</v>
      </c>
      <c r="I64" s="117">
        <f t="shared" si="1"/>
        <v>792.2049999999999</v>
      </c>
      <c r="J64" s="117">
        <f t="shared" si="2"/>
        <v>108.53999999999999</v>
      </c>
      <c r="K64" s="117">
        <f t="shared" si="3"/>
        <v>900.7449999999999</v>
      </c>
      <c r="L64" s="192"/>
    </row>
    <row r="65" spans="1:12" ht="19.5" customHeight="1">
      <c r="A65" s="2">
        <v>61</v>
      </c>
      <c r="B65" s="2" t="s">
        <v>1411</v>
      </c>
      <c r="C65" s="2">
        <v>7174</v>
      </c>
      <c r="D65" s="2">
        <v>1312</v>
      </c>
      <c r="E65" s="2">
        <v>8077</v>
      </c>
      <c r="F65" s="2">
        <v>1361</v>
      </c>
      <c r="G65" s="2">
        <f t="shared" si="0"/>
        <v>903</v>
      </c>
      <c r="H65" s="2">
        <f t="shared" si="0"/>
        <v>49</v>
      </c>
      <c r="I65" s="117">
        <f t="shared" si="1"/>
        <v>531.867</v>
      </c>
      <c r="J65" s="117">
        <f t="shared" si="2"/>
        <v>98.49</v>
      </c>
      <c r="K65" s="117">
        <f t="shared" si="3"/>
        <v>630.357</v>
      </c>
      <c r="L65" s="192"/>
    </row>
    <row r="66" spans="1:12" ht="19.5" customHeight="1">
      <c r="A66" s="2">
        <v>62</v>
      </c>
      <c r="B66" s="2" t="s">
        <v>326</v>
      </c>
      <c r="C66" s="2">
        <v>7625</v>
      </c>
      <c r="D66" s="2">
        <v>833</v>
      </c>
      <c r="E66" s="2">
        <v>9064</v>
      </c>
      <c r="F66" s="2">
        <v>876</v>
      </c>
      <c r="G66" s="2">
        <f t="shared" si="0"/>
        <v>1439</v>
      </c>
      <c r="H66" s="2">
        <f t="shared" si="0"/>
        <v>43</v>
      </c>
      <c r="I66" s="117">
        <f t="shared" si="1"/>
        <v>847.5709999999999</v>
      </c>
      <c r="J66" s="117">
        <f t="shared" si="2"/>
        <v>86.42999999999999</v>
      </c>
      <c r="K66" s="117">
        <f t="shared" si="3"/>
        <v>934.0009999999999</v>
      </c>
      <c r="L66" s="192"/>
    </row>
    <row r="67" spans="1:12" ht="19.5" customHeight="1">
      <c r="A67" s="2">
        <v>63</v>
      </c>
      <c r="B67" s="2" t="s">
        <v>327</v>
      </c>
      <c r="C67" s="2">
        <v>4514</v>
      </c>
      <c r="D67" s="2">
        <v>1408</v>
      </c>
      <c r="E67" s="2">
        <v>5936</v>
      </c>
      <c r="F67" s="2">
        <v>1483</v>
      </c>
      <c r="G67" s="2">
        <f t="shared" si="0"/>
        <v>1422</v>
      </c>
      <c r="H67" s="2">
        <f t="shared" si="0"/>
        <v>75</v>
      </c>
      <c r="I67" s="117">
        <f t="shared" si="1"/>
        <v>837.558</v>
      </c>
      <c r="J67" s="117">
        <f t="shared" si="2"/>
        <v>150.74999999999997</v>
      </c>
      <c r="K67" s="117">
        <f t="shared" si="3"/>
        <v>988.308</v>
      </c>
      <c r="L67" s="192"/>
    </row>
    <row r="68" spans="1:12" ht="19.5" customHeight="1">
      <c r="A68" s="2">
        <v>64</v>
      </c>
      <c r="B68" s="2" t="s">
        <v>328</v>
      </c>
      <c r="C68" s="2">
        <v>3572</v>
      </c>
      <c r="D68" s="2">
        <v>978</v>
      </c>
      <c r="E68" s="2">
        <v>4092</v>
      </c>
      <c r="F68" s="2">
        <v>1014</v>
      </c>
      <c r="G68" s="2">
        <f t="shared" si="0"/>
        <v>520</v>
      </c>
      <c r="H68" s="2">
        <f t="shared" si="0"/>
        <v>36</v>
      </c>
      <c r="I68" s="117">
        <f t="shared" si="1"/>
        <v>306.28</v>
      </c>
      <c r="J68" s="117">
        <f t="shared" si="2"/>
        <v>72.35999999999999</v>
      </c>
      <c r="K68" s="117">
        <f t="shared" si="3"/>
        <v>378.64</v>
      </c>
      <c r="L68" s="192"/>
    </row>
    <row r="69" spans="1:12" ht="19.5" customHeight="1">
      <c r="A69" s="2">
        <v>65</v>
      </c>
      <c r="B69" s="2" t="s">
        <v>256</v>
      </c>
      <c r="C69" s="2">
        <v>4975</v>
      </c>
      <c r="D69" s="2">
        <v>327</v>
      </c>
      <c r="E69" s="2">
        <v>6333</v>
      </c>
      <c r="F69" s="2">
        <v>393</v>
      </c>
      <c r="G69" s="2">
        <f t="shared" si="0"/>
        <v>1358</v>
      </c>
      <c r="H69" s="2">
        <f t="shared" si="0"/>
        <v>66</v>
      </c>
      <c r="I69" s="117">
        <f t="shared" si="1"/>
        <v>799.862</v>
      </c>
      <c r="J69" s="117">
        <f t="shared" si="2"/>
        <v>132.66</v>
      </c>
      <c r="K69" s="117">
        <f t="shared" si="3"/>
        <v>932.5219999999999</v>
      </c>
      <c r="L69" s="192"/>
    </row>
    <row r="70" spans="1:12" ht="19.5" customHeight="1">
      <c r="A70" s="2">
        <v>66</v>
      </c>
      <c r="B70" s="2" t="s">
        <v>329</v>
      </c>
      <c r="C70" s="2">
        <v>24</v>
      </c>
      <c r="D70" s="2">
        <v>2098</v>
      </c>
      <c r="E70" s="2">
        <v>25</v>
      </c>
      <c r="F70" s="2">
        <v>2098</v>
      </c>
      <c r="G70" s="2">
        <f aca="true" t="shared" si="4" ref="G70:H132">E70-C70</f>
        <v>1</v>
      </c>
      <c r="H70" s="2">
        <f t="shared" si="4"/>
        <v>0</v>
      </c>
      <c r="I70" s="117">
        <f aca="true" t="shared" si="5" ref="I70:I133">G70*0.589</f>
        <v>0.589</v>
      </c>
      <c r="J70" s="117">
        <f aca="true" t="shared" si="6" ref="J70:J133">H70*2.01</f>
        <v>0</v>
      </c>
      <c r="K70" s="117">
        <f aca="true" t="shared" si="7" ref="K70:K133">I70+J70</f>
        <v>0.589</v>
      </c>
      <c r="L70" s="192"/>
    </row>
    <row r="71" spans="1:12" ht="19.5" customHeight="1">
      <c r="A71" s="2">
        <v>67</v>
      </c>
      <c r="B71" s="2" t="s">
        <v>330</v>
      </c>
      <c r="C71" s="2">
        <v>3200</v>
      </c>
      <c r="D71" s="2">
        <v>291</v>
      </c>
      <c r="E71" s="2">
        <v>4646</v>
      </c>
      <c r="F71" s="2">
        <v>348</v>
      </c>
      <c r="G71" s="2">
        <f t="shared" si="4"/>
        <v>1446</v>
      </c>
      <c r="H71" s="2">
        <f t="shared" si="4"/>
        <v>57</v>
      </c>
      <c r="I71" s="117">
        <f t="shared" si="5"/>
        <v>851.694</v>
      </c>
      <c r="J71" s="117">
        <f t="shared" si="6"/>
        <v>114.57</v>
      </c>
      <c r="K71" s="117">
        <f t="shared" si="7"/>
        <v>966.2639999999999</v>
      </c>
      <c r="L71" s="192"/>
    </row>
    <row r="72" spans="1:12" ht="19.5" customHeight="1">
      <c r="A72" s="2">
        <v>68</v>
      </c>
      <c r="B72" s="2" t="s">
        <v>331</v>
      </c>
      <c r="C72" s="2">
        <v>3527</v>
      </c>
      <c r="D72" s="2">
        <v>1511</v>
      </c>
      <c r="E72" s="2">
        <v>4919</v>
      </c>
      <c r="F72" s="2">
        <v>1565</v>
      </c>
      <c r="G72" s="2">
        <f t="shared" si="4"/>
        <v>1392</v>
      </c>
      <c r="H72" s="2">
        <f t="shared" si="4"/>
        <v>54</v>
      </c>
      <c r="I72" s="117">
        <f t="shared" si="5"/>
        <v>819.8879999999999</v>
      </c>
      <c r="J72" s="117">
        <f t="shared" si="6"/>
        <v>108.53999999999999</v>
      </c>
      <c r="K72" s="117">
        <f t="shared" si="7"/>
        <v>928.4279999999999</v>
      </c>
      <c r="L72" s="192"/>
    </row>
    <row r="73" spans="1:12" ht="19.5" customHeight="1">
      <c r="A73" s="2">
        <v>69</v>
      </c>
      <c r="B73" s="2" t="s">
        <v>332</v>
      </c>
      <c r="C73" s="2">
        <v>9368</v>
      </c>
      <c r="D73" s="2">
        <v>422</v>
      </c>
      <c r="E73" s="2">
        <v>10007</v>
      </c>
      <c r="F73" s="2">
        <v>489</v>
      </c>
      <c r="G73" s="2">
        <f t="shared" si="4"/>
        <v>639</v>
      </c>
      <c r="H73" s="2">
        <f t="shared" si="4"/>
        <v>67</v>
      </c>
      <c r="I73" s="117">
        <f t="shared" si="5"/>
        <v>376.371</v>
      </c>
      <c r="J73" s="117">
        <f t="shared" si="6"/>
        <v>134.67</v>
      </c>
      <c r="K73" s="117">
        <f t="shared" si="7"/>
        <v>511.04099999999994</v>
      </c>
      <c r="L73" s="192"/>
    </row>
    <row r="74" spans="1:12" ht="19.5" customHeight="1">
      <c r="A74" s="2">
        <v>70</v>
      </c>
      <c r="B74" s="2" t="s">
        <v>333</v>
      </c>
      <c r="C74" s="2">
        <v>8916</v>
      </c>
      <c r="D74" s="2">
        <v>2800</v>
      </c>
      <c r="E74" s="2">
        <v>9916</v>
      </c>
      <c r="F74" s="2">
        <v>2818</v>
      </c>
      <c r="G74" s="2">
        <f t="shared" si="4"/>
        <v>1000</v>
      </c>
      <c r="H74" s="2">
        <f t="shared" si="4"/>
        <v>18</v>
      </c>
      <c r="I74" s="117">
        <f t="shared" si="5"/>
        <v>589</v>
      </c>
      <c r="J74" s="117">
        <f t="shared" si="6"/>
        <v>36.17999999999999</v>
      </c>
      <c r="K74" s="117">
        <f t="shared" si="7"/>
        <v>625.18</v>
      </c>
      <c r="L74" s="192"/>
    </row>
    <row r="75" spans="1:12" ht="19.5" customHeight="1">
      <c r="A75" s="2">
        <v>71</v>
      </c>
      <c r="B75" s="2" t="s">
        <v>334</v>
      </c>
      <c r="C75" s="2">
        <v>799</v>
      </c>
      <c r="D75" s="2">
        <v>3152</v>
      </c>
      <c r="E75" s="2">
        <v>1609</v>
      </c>
      <c r="F75" s="2">
        <v>3185</v>
      </c>
      <c r="G75" s="2">
        <f t="shared" si="4"/>
        <v>810</v>
      </c>
      <c r="H75" s="2">
        <f t="shared" si="4"/>
        <v>33</v>
      </c>
      <c r="I75" s="117">
        <f t="shared" si="5"/>
        <v>477.09</v>
      </c>
      <c r="J75" s="117">
        <f t="shared" si="6"/>
        <v>66.33</v>
      </c>
      <c r="K75" s="117">
        <f t="shared" si="7"/>
        <v>543.42</v>
      </c>
      <c r="L75" s="192"/>
    </row>
    <row r="76" spans="1:12" ht="19.5" customHeight="1">
      <c r="A76" s="2">
        <v>72</v>
      </c>
      <c r="B76" s="2" t="s">
        <v>335</v>
      </c>
      <c r="C76" s="2">
        <v>6346</v>
      </c>
      <c r="D76" s="2">
        <v>472</v>
      </c>
      <c r="E76" s="2">
        <v>7452</v>
      </c>
      <c r="F76" s="2">
        <v>492</v>
      </c>
      <c r="G76" s="2">
        <f t="shared" si="4"/>
        <v>1106</v>
      </c>
      <c r="H76" s="2">
        <f t="shared" si="4"/>
        <v>20</v>
      </c>
      <c r="I76" s="117">
        <f t="shared" si="5"/>
        <v>651.434</v>
      </c>
      <c r="J76" s="117">
        <f t="shared" si="6"/>
        <v>40.199999999999996</v>
      </c>
      <c r="K76" s="117">
        <f t="shared" si="7"/>
        <v>691.634</v>
      </c>
      <c r="L76" s="193"/>
    </row>
    <row r="77" spans="1:12" ht="19.5" customHeight="1">
      <c r="A77" s="2">
        <v>73</v>
      </c>
      <c r="B77" s="2" t="s">
        <v>336</v>
      </c>
      <c r="C77" s="2">
        <v>5782</v>
      </c>
      <c r="D77" s="2">
        <v>41</v>
      </c>
      <c r="E77" s="2">
        <v>7193</v>
      </c>
      <c r="F77" s="2">
        <v>84</v>
      </c>
      <c r="G77" s="2">
        <f t="shared" si="4"/>
        <v>1411</v>
      </c>
      <c r="H77" s="2">
        <f t="shared" si="4"/>
        <v>43</v>
      </c>
      <c r="I77" s="117">
        <f t="shared" si="5"/>
        <v>831.079</v>
      </c>
      <c r="J77" s="117">
        <f t="shared" si="6"/>
        <v>86.42999999999999</v>
      </c>
      <c r="K77" s="117">
        <f t="shared" si="7"/>
        <v>917.5089999999999</v>
      </c>
      <c r="L77" s="191" t="s">
        <v>1403</v>
      </c>
    </row>
    <row r="78" spans="1:12" ht="19.5" customHeight="1">
      <c r="A78" s="2">
        <v>74</v>
      </c>
      <c r="B78" s="2" t="s">
        <v>337</v>
      </c>
      <c r="C78" s="2">
        <v>1220</v>
      </c>
      <c r="D78" s="2">
        <v>3</v>
      </c>
      <c r="E78" s="2">
        <v>1452</v>
      </c>
      <c r="F78" s="2">
        <v>11</v>
      </c>
      <c r="G78" s="2">
        <f t="shared" si="4"/>
        <v>232</v>
      </c>
      <c r="H78" s="2">
        <f t="shared" si="4"/>
        <v>8</v>
      </c>
      <c r="I78" s="117">
        <f t="shared" si="5"/>
        <v>136.648</v>
      </c>
      <c r="J78" s="117">
        <f t="shared" si="6"/>
        <v>16.08</v>
      </c>
      <c r="K78" s="117">
        <f t="shared" si="7"/>
        <v>152.728</v>
      </c>
      <c r="L78" s="192"/>
    </row>
    <row r="79" spans="1:12" ht="19.5" customHeight="1">
      <c r="A79" s="2">
        <v>75</v>
      </c>
      <c r="B79" s="2" t="s">
        <v>338</v>
      </c>
      <c r="C79" s="2">
        <v>570</v>
      </c>
      <c r="D79" s="2">
        <v>43</v>
      </c>
      <c r="E79" s="2">
        <v>1567</v>
      </c>
      <c r="F79" s="2">
        <v>89</v>
      </c>
      <c r="G79" s="2">
        <f t="shared" si="4"/>
        <v>997</v>
      </c>
      <c r="H79" s="2">
        <f t="shared" si="4"/>
        <v>46</v>
      </c>
      <c r="I79" s="117">
        <f t="shared" si="5"/>
        <v>587.233</v>
      </c>
      <c r="J79" s="117">
        <f t="shared" si="6"/>
        <v>92.46</v>
      </c>
      <c r="K79" s="117">
        <f t="shared" si="7"/>
        <v>679.693</v>
      </c>
      <c r="L79" s="192"/>
    </row>
    <row r="80" spans="1:12" ht="19.5" customHeight="1">
      <c r="A80" s="2">
        <v>76</v>
      </c>
      <c r="B80" s="2" t="s">
        <v>339</v>
      </c>
      <c r="C80" s="2">
        <v>12097</v>
      </c>
      <c r="D80" s="2">
        <v>0</v>
      </c>
      <c r="E80" s="2">
        <v>13221</v>
      </c>
      <c r="F80" s="2">
        <v>16</v>
      </c>
      <c r="G80" s="2">
        <f t="shared" si="4"/>
        <v>1124</v>
      </c>
      <c r="H80" s="2">
        <f t="shared" si="4"/>
        <v>16</v>
      </c>
      <c r="I80" s="117">
        <f t="shared" si="5"/>
        <v>662.036</v>
      </c>
      <c r="J80" s="117">
        <f t="shared" si="6"/>
        <v>32.16</v>
      </c>
      <c r="K80" s="117">
        <f t="shared" si="7"/>
        <v>694.1959999999999</v>
      </c>
      <c r="L80" s="192"/>
    </row>
    <row r="81" spans="1:12" ht="19.5" customHeight="1">
      <c r="A81" s="2">
        <v>77</v>
      </c>
      <c r="B81" s="2" t="s">
        <v>340</v>
      </c>
      <c r="C81" s="2">
        <v>9866</v>
      </c>
      <c r="D81" s="2">
        <v>1628</v>
      </c>
      <c r="E81" s="2">
        <v>11439</v>
      </c>
      <c r="F81" s="2">
        <v>1681</v>
      </c>
      <c r="G81" s="2">
        <f t="shared" si="4"/>
        <v>1573</v>
      </c>
      <c r="H81" s="2">
        <f t="shared" si="4"/>
        <v>53</v>
      </c>
      <c r="I81" s="117">
        <f t="shared" si="5"/>
        <v>926.497</v>
      </c>
      <c r="J81" s="117">
        <f t="shared" si="6"/>
        <v>106.52999999999999</v>
      </c>
      <c r="K81" s="117">
        <f t="shared" si="7"/>
        <v>1033.027</v>
      </c>
      <c r="L81" s="192"/>
    </row>
    <row r="82" spans="1:12" ht="19.5" customHeight="1">
      <c r="A82" s="2">
        <v>78</v>
      </c>
      <c r="B82" s="2" t="s">
        <v>341</v>
      </c>
      <c r="C82" s="2">
        <v>6536</v>
      </c>
      <c r="D82" s="2">
        <v>281</v>
      </c>
      <c r="E82" s="2">
        <v>7978</v>
      </c>
      <c r="F82" s="2">
        <v>350</v>
      </c>
      <c r="G82" s="2">
        <f t="shared" si="4"/>
        <v>1442</v>
      </c>
      <c r="H82" s="2">
        <f t="shared" si="4"/>
        <v>69</v>
      </c>
      <c r="I82" s="117">
        <f t="shared" si="5"/>
        <v>849.338</v>
      </c>
      <c r="J82" s="117">
        <f t="shared" si="6"/>
        <v>138.69</v>
      </c>
      <c r="K82" s="117">
        <f t="shared" si="7"/>
        <v>988.028</v>
      </c>
      <c r="L82" s="192"/>
    </row>
    <row r="83" spans="1:12" ht="19.5" customHeight="1">
      <c r="A83" s="2">
        <v>79</v>
      </c>
      <c r="B83" s="2" t="s">
        <v>342</v>
      </c>
      <c r="C83" s="2">
        <v>4704</v>
      </c>
      <c r="D83" s="2">
        <v>2594</v>
      </c>
      <c r="E83" s="2">
        <v>4704</v>
      </c>
      <c r="F83" s="2">
        <v>2594</v>
      </c>
      <c r="G83" s="2">
        <f t="shared" si="4"/>
        <v>0</v>
      </c>
      <c r="H83" s="2">
        <f t="shared" si="4"/>
        <v>0</v>
      </c>
      <c r="I83" s="117">
        <f t="shared" si="5"/>
        <v>0</v>
      </c>
      <c r="J83" s="117">
        <f t="shared" si="6"/>
        <v>0</v>
      </c>
      <c r="K83" s="117">
        <f t="shared" si="7"/>
        <v>0</v>
      </c>
      <c r="L83" s="192"/>
    </row>
    <row r="84" spans="1:12" ht="19.5" customHeight="1">
      <c r="A84" s="2">
        <v>80</v>
      </c>
      <c r="B84" s="2" t="s">
        <v>343</v>
      </c>
      <c r="C84" s="2">
        <v>4205</v>
      </c>
      <c r="D84" s="2">
        <v>227</v>
      </c>
      <c r="E84" s="2">
        <v>5657</v>
      </c>
      <c r="F84" s="2">
        <v>284</v>
      </c>
      <c r="G84" s="2">
        <f t="shared" si="4"/>
        <v>1452</v>
      </c>
      <c r="H84" s="2">
        <f t="shared" si="4"/>
        <v>57</v>
      </c>
      <c r="I84" s="117">
        <f t="shared" si="5"/>
        <v>855.228</v>
      </c>
      <c r="J84" s="117">
        <f t="shared" si="6"/>
        <v>114.57</v>
      </c>
      <c r="K84" s="117">
        <f t="shared" si="7"/>
        <v>969.798</v>
      </c>
      <c r="L84" s="192"/>
    </row>
    <row r="85" spans="1:12" ht="19.5" customHeight="1">
      <c r="A85" s="2">
        <v>81</v>
      </c>
      <c r="B85" s="2" t="s">
        <v>344</v>
      </c>
      <c r="C85" s="2">
        <v>7353</v>
      </c>
      <c r="D85" s="2">
        <v>286</v>
      </c>
      <c r="E85" s="2">
        <v>10862</v>
      </c>
      <c r="F85" s="2">
        <v>339</v>
      </c>
      <c r="G85" s="2">
        <f t="shared" si="4"/>
        <v>3509</v>
      </c>
      <c r="H85" s="2">
        <f t="shared" si="4"/>
        <v>53</v>
      </c>
      <c r="I85" s="117">
        <f t="shared" si="5"/>
        <v>2066.801</v>
      </c>
      <c r="J85" s="117">
        <f t="shared" si="6"/>
        <v>106.52999999999999</v>
      </c>
      <c r="K85" s="117">
        <f t="shared" si="7"/>
        <v>2173.331</v>
      </c>
      <c r="L85" s="192"/>
    </row>
    <row r="86" spans="1:12" ht="19.5" customHeight="1">
      <c r="A86" s="2">
        <v>82</v>
      </c>
      <c r="B86" s="2" t="s">
        <v>111</v>
      </c>
      <c r="C86" s="2">
        <v>4695</v>
      </c>
      <c r="D86" s="2">
        <v>408</v>
      </c>
      <c r="E86" s="2">
        <v>5688</v>
      </c>
      <c r="F86" s="2">
        <v>462</v>
      </c>
      <c r="G86" s="2">
        <f t="shared" si="4"/>
        <v>993</v>
      </c>
      <c r="H86" s="2">
        <f t="shared" si="4"/>
        <v>54</v>
      </c>
      <c r="I86" s="117">
        <f t="shared" si="5"/>
        <v>584.877</v>
      </c>
      <c r="J86" s="117">
        <f t="shared" si="6"/>
        <v>108.53999999999999</v>
      </c>
      <c r="K86" s="117">
        <f t="shared" si="7"/>
        <v>693.4169999999999</v>
      </c>
      <c r="L86" s="192"/>
    </row>
    <row r="87" spans="1:12" ht="19.5" customHeight="1">
      <c r="A87" s="2">
        <v>83</v>
      </c>
      <c r="B87" s="2" t="s">
        <v>1412</v>
      </c>
      <c r="C87" s="2">
        <v>9037</v>
      </c>
      <c r="D87" s="2">
        <v>861</v>
      </c>
      <c r="E87" s="2">
        <v>9471</v>
      </c>
      <c r="F87" s="2">
        <v>955</v>
      </c>
      <c r="G87" s="2">
        <f t="shared" si="4"/>
        <v>434</v>
      </c>
      <c r="H87" s="2">
        <f t="shared" si="4"/>
        <v>94</v>
      </c>
      <c r="I87" s="117">
        <f t="shared" si="5"/>
        <v>255.62599999999998</v>
      </c>
      <c r="J87" s="117">
        <f t="shared" si="6"/>
        <v>188.93999999999997</v>
      </c>
      <c r="K87" s="117">
        <f t="shared" si="7"/>
        <v>444.5659999999999</v>
      </c>
      <c r="L87" s="192"/>
    </row>
    <row r="88" spans="1:12" ht="19.5" customHeight="1">
      <c r="A88" s="2">
        <v>84</v>
      </c>
      <c r="B88" s="2" t="s">
        <v>345</v>
      </c>
      <c r="C88" s="5" t="s">
        <v>1413</v>
      </c>
      <c r="D88" s="5" t="s">
        <v>1414</v>
      </c>
      <c r="E88" s="2" t="s">
        <v>1415</v>
      </c>
      <c r="F88" s="2" t="s">
        <v>1416</v>
      </c>
      <c r="G88" s="2">
        <v>2411</v>
      </c>
      <c r="H88" s="2">
        <v>57</v>
      </c>
      <c r="I88" s="117">
        <f t="shared" si="5"/>
        <v>1420.079</v>
      </c>
      <c r="J88" s="117">
        <f t="shared" si="6"/>
        <v>114.57</v>
      </c>
      <c r="K88" s="117">
        <f t="shared" si="7"/>
        <v>1534.649</v>
      </c>
      <c r="L88" s="192"/>
    </row>
    <row r="89" spans="1:12" ht="19.5" customHeight="1">
      <c r="A89" s="2">
        <v>85</v>
      </c>
      <c r="B89" s="2" t="s">
        <v>346</v>
      </c>
      <c r="C89" s="2">
        <v>1013</v>
      </c>
      <c r="D89" s="2">
        <v>256</v>
      </c>
      <c r="E89" s="2">
        <v>2588</v>
      </c>
      <c r="F89" s="2">
        <v>349</v>
      </c>
      <c r="G89" s="2">
        <f t="shared" si="4"/>
        <v>1575</v>
      </c>
      <c r="H89" s="2">
        <f t="shared" si="4"/>
        <v>93</v>
      </c>
      <c r="I89" s="117">
        <f t="shared" si="5"/>
        <v>927.675</v>
      </c>
      <c r="J89" s="117">
        <f t="shared" si="6"/>
        <v>186.92999999999998</v>
      </c>
      <c r="K89" s="117">
        <f t="shared" si="7"/>
        <v>1114.605</v>
      </c>
      <c r="L89" s="192"/>
    </row>
    <row r="90" spans="1:12" ht="19.5" customHeight="1">
      <c r="A90" s="2">
        <v>86</v>
      </c>
      <c r="B90" s="2" t="s">
        <v>347</v>
      </c>
      <c r="C90" s="2">
        <v>6943</v>
      </c>
      <c r="D90" s="2">
        <v>994</v>
      </c>
      <c r="E90" s="2">
        <v>7649</v>
      </c>
      <c r="F90" s="2">
        <v>1013</v>
      </c>
      <c r="G90" s="2">
        <f t="shared" si="4"/>
        <v>706</v>
      </c>
      <c r="H90" s="2">
        <f t="shared" si="4"/>
        <v>19</v>
      </c>
      <c r="I90" s="117">
        <f t="shared" si="5"/>
        <v>415.834</v>
      </c>
      <c r="J90" s="117">
        <f t="shared" si="6"/>
        <v>38.19</v>
      </c>
      <c r="K90" s="117">
        <f t="shared" si="7"/>
        <v>454.024</v>
      </c>
      <c r="L90" s="192"/>
    </row>
    <row r="91" spans="1:12" ht="19.5" customHeight="1">
      <c r="A91" s="2">
        <v>87</v>
      </c>
      <c r="B91" s="2" t="s">
        <v>348</v>
      </c>
      <c r="C91" s="2">
        <v>9267</v>
      </c>
      <c r="D91" s="2">
        <v>791</v>
      </c>
      <c r="E91" s="2">
        <v>10708</v>
      </c>
      <c r="F91" s="2">
        <v>843</v>
      </c>
      <c r="G91" s="2">
        <f t="shared" si="4"/>
        <v>1441</v>
      </c>
      <c r="H91" s="2">
        <f t="shared" si="4"/>
        <v>52</v>
      </c>
      <c r="I91" s="117">
        <f t="shared" si="5"/>
        <v>848.7489999999999</v>
      </c>
      <c r="J91" s="117">
        <f t="shared" si="6"/>
        <v>104.51999999999998</v>
      </c>
      <c r="K91" s="117">
        <f t="shared" si="7"/>
        <v>953.2689999999999</v>
      </c>
      <c r="L91" s="192"/>
    </row>
    <row r="92" spans="1:12" ht="19.5" customHeight="1">
      <c r="A92" s="2">
        <v>88</v>
      </c>
      <c r="B92" s="2" t="s">
        <v>349</v>
      </c>
      <c r="C92" s="2">
        <v>2840</v>
      </c>
      <c r="D92" s="2">
        <v>882</v>
      </c>
      <c r="E92" s="2">
        <v>4341</v>
      </c>
      <c r="F92" s="2">
        <v>909</v>
      </c>
      <c r="G92" s="2">
        <f t="shared" si="4"/>
        <v>1501</v>
      </c>
      <c r="H92" s="2">
        <f t="shared" si="4"/>
        <v>27</v>
      </c>
      <c r="I92" s="117">
        <f t="shared" si="5"/>
        <v>884.0889999999999</v>
      </c>
      <c r="J92" s="117">
        <f t="shared" si="6"/>
        <v>54.269999999999996</v>
      </c>
      <c r="K92" s="117">
        <f t="shared" si="7"/>
        <v>938.3589999999999</v>
      </c>
      <c r="L92" s="192"/>
    </row>
    <row r="93" spans="1:12" ht="19.5" customHeight="1">
      <c r="A93" s="2">
        <v>89</v>
      </c>
      <c r="B93" s="2" t="s">
        <v>359</v>
      </c>
      <c r="C93" s="2">
        <v>6665</v>
      </c>
      <c r="D93" s="2">
        <v>622</v>
      </c>
      <c r="E93" s="2">
        <v>8194</v>
      </c>
      <c r="F93" s="2">
        <v>678</v>
      </c>
      <c r="G93" s="2">
        <f t="shared" si="4"/>
        <v>1529</v>
      </c>
      <c r="H93" s="2">
        <f t="shared" si="4"/>
        <v>56</v>
      </c>
      <c r="I93" s="117">
        <f t="shared" si="5"/>
        <v>900.5809999999999</v>
      </c>
      <c r="J93" s="117">
        <f t="shared" si="6"/>
        <v>112.55999999999999</v>
      </c>
      <c r="K93" s="117">
        <f t="shared" si="7"/>
        <v>1013.1409999999998</v>
      </c>
      <c r="L93" s="192"/>
    </row>
    <row r="94" spans="1:12" ht="19.5" customHeight="1">
      <c r="A94" s="2">
        <v>90</v>
      </c>
      <c r="B94" s="2" t="s">
        <v>350</v>
      </c>
      <c r="C94" s="2">
        <v>7070</v>
      </c>
      <c r="D94" s="2">
        <v>399</v>
      </c>
      <c r="E94" s="2">
        <v>7927</v>
      </c>
      <c r="F94" s="2">
        <v>442</v>
      </c>
      <c r="G94" s="2">
        <f t="shared" si="4"/>
        <v>857</v>
      </c>
      <c r="H94" s="2">
        <f t="shared" si="4"/>
        <v>43</v>
      </c>
      <c r="I94" s="117">
        <f t="shared" si="5"/>
        <v>504.77299999999997</v>
      </c>
      <c r="J94" s="117">
        <f t="shared" si="6"/>
        <v>86.42999999999999</v>
      </c>
      <c r="K94" s="117">
        <f t="shared" si="7"/>
        <v>591.203</v>
      </c>
      <c r="L94" s="193"/>
    </row>
    <row r="95" spans="1:12" ht="19.5" customHeight="1">
      <c r="A95" s="2">
        <v>91</v>
      </c>
      <c r="B95" s="2" t="s">
        <v>351</v>
      </c>
      <c r="C95" s="2">
        <v>9275</v>
      </c>
      <c r="D95" s="2">
        <v>1277</v>
      </c>
      <c r="E95" s="2">
        <v>9399</v>
      </c>
      <c r="F95" s="2">
        <v>1281</v>
      </c>
      <c r="G95" s="2">
        <f t="shared" si="4"/>
        <v>124</v>
      </c>
      <c r="H95" s="2">
        <f t="shared" si="4"/>
        <v>4</v>
      </c>
      <c r="I95" s="117">
        <f t="shared" si="5"/>
        <v>73.036</v>
      </c>
      <c r="J95" s="117">
        <f t="shared" si="6"/>
        <v>8.04</v>
      </c>
      <c r="K95" s="117">
        <f t="shared" si="7"/>
        <v>81.076</v>
      </c>
      <c r="L95" s="191" t="s">
        <v>1403</v>
      </c>
    </row>
    <row r="96" spans="1:12" ht="19.5" customHeight="1">
      <c r="A96" s="2">
        <v>92</v>
      </c>
      <c r="B96" s="2" t="s">
        <v>1417</v>
      </c>
      <c r="C96" s="2">
        <v>6525</v>
      </c>
      <c r="D96" s="2">
        <v>1341</v>
      </c>
      <c r="E96" s="2">
        <v>9684</v>
      </c>
      <c r="F96" s="2">
        <v>1405</v>
      </c>
      <c r="G96" s="2">
        <f t="shared" si="4"/>
        <v>3159</v>
      </c>
      <c r="H96" s="2">
        <f t="shared" si="4"/>
        <v>64</v>
      </c>
      <c r="I96" s="117">
        <f t="shared" si="5"/>
        <v>1860.6509999999998</v>
      </c>
      <c r="J96" s="117">
        <f t="shared" si="6"/>
        <v>128.64</v>
      </c>
      <c r="K96" s="117">
        <f t="shared" si="7"/>
        <v>1989.2909999999997</v>
      </c>
      <c r="L96" s="192"/>
    </row>
    <row r="97" spans="1:12" ht="19.5" customHeight="1">
      <c r="A97" s="2">
        <v>93</v>
      </c>
      <c r="B97" s="2" t="s">
        <v>352</v>
      </c>
      <c r="C97" s="2">
        <v>3299</v>
      </c>
      <c r="D97" s="2">
        <v>1776</v>
      </c>
      <c r="E97" s="2">
        <v>5715</v>
      </c>
      <c r="F97" s="2">
        <v>1873</v>
      </c>
      <c r="G97" s="2">
        <f t="shared" si="4"/>
        <v>2416</v>
      </c>
      <c r="H97" s="2">
        <f t="shared" si="4"/>
        <v>97</v>
      </c>
      <c r="I97" s="117">
        <f t="shared" si="5"/>
        <v>1423.024</v>
      </c>
      <c r="J97" s="117">
        <f t="shared" si="6"/>
        <v>194.96999999999997</v>
      </c>
      <c r="K97" s="117">
        <f t="shared" si="7"/>
        <v>1617.994</v>
      </c>
      <c r="L97" s="192"/>
    </row>
    <row r="98" spans="1:12" ht="19.5" customHeight="1">
      <c r="A98" s="2">
        <v>94</v>
      </c>
      <c r="B98" s="2" t="s">
        <v>353</v>
      </c>
      <c r="C98" s="2">
        <v>1131</v>
      </c>
      <c r="D98" s="2">
        <v>509</v>
      </c>
      <c r="E98" s="2">
        <v>1915</v>
      </c>
      <c r="F98" s="2">
        <v>526</v>
      </c>
      <c r="G98" s="2">
        <f t="shared" si="4"/>
        <v>784</v>
      </c>
      <c r="H98" s="2">
        <f t="shared" si="4"/>
        <v>17</v>
      </c>
      <c r="I98" s="117">
        <f t="shared" si="5"/>
        <v>461.77599999999995</v>
      </c>
      <c r="J98" s="117">
        <f t="shared" si="6"/>
        <v>34.169999999999995</v>
      </c>
      <c r="K98" s="117">
        <f t="shared" si="7"/>
        <v>495.94599999999997</v>
      </c>
      <c r="L98" s="192"/>
    </row>
    <row r="99" spans="1:12" ht="19.5" customHeight="1">
      <c r="A99" s="2">
        <v>95</v>
      </c>
      <c r="B99" s="2" t="s">
        <v>354</v>
      </c>
      <c r="C99" s="2">
        <v>5056</v>
      </c>
      <c r="D99" s="2">
        <v>1113</v>
      </c>
      <c r="E99" s="2">
        <v>5519</v>
      </c>
      <c r="F99" s="2">
        <v>1131</v>
      </c>
      <c r="G99" s="2">
        <f t="shared" si="4"/>
        <v>463</v>
      </c>
      <c r="H99" s="2">
        <f t="shared" si="4"/>
        <v>18</v>
      </c>
      <c r="I99" s="117">
        <f t="shared" si="5"/>
        <v>272.707</v>
      </c>
      <c r="J99" s="117">
        <f t="shared" si="6"/>
        <v>36.17999999999999</v>
      </c>
      <c r="K99" s="117">
        <f t="shared" si="7"/>
        <v>308.887</v>
      </c>
      <c r="L99" s="192"/>
    </row>
    <row r="100" spans="1:12" ht="19.5" customHeight="1">
      <c r="A100" s="2">
        <v>96</v>
      </c>
      <c r="B100" s="2" t="s">
        <v>355</v>
      </c>
      <c r="C100" s="2">
        <v>2471</v>
      </c>
      <c r="D100" s="2">
        <v>582</v>
      </c>
      <c r="E100" s="2">
        <v>2577</v>
      </c>
      <c r="F100" s="2">
        <v>614</v>
      </c>
      <c r="G100" s="2">
        <f t="shared" si="4"/>
        <v>106</v>
      </c>
      <c r="H100" s="2">
        <f t="shared" si="4"/>
        <v>32</v>
      </c>
      <c r="I100" s="117">
        <f t="shared" si="5"/>
        <v>62.434</v>
      </c>
      <c r="J100" s="117">
        <f t="shared" si="6"/>
        <v>64.32</v>
      </c>
      <c r="K100" s="117">
        <f t="shared" si="7"/>
        <v>126.75399999999999</v>
      </c>
      <c r="L100" s="192"/>
    </row>
    <row r="101" spans="1:12" ht="19.5" customHeight="1">
      <c r="A101" s="2">
        <v>97</v>
      </c>
      <c r="B101" s="2" t="s">
        <v>357</v>
      </c>
      <c r="C101" s="2">
        <v>7715</v>
      </c>
      <c r="D101" s="2">
        <v>553</v>
      </c>
      <c r="E101" s="2">
        <v>10856</v>
      </c>
      <c r="F101" s="2">
        <v>641</v>
      </c>
      <c r="G101" s="2">
        <f t="shared" si="4"/>
        <v>3141</v>
      </c>
      <c r="H101" s="2">
        <f t="shared" si="4"/>
        <v>88</v>
      </c>
      <c r="I101" s="117">
        <f t="shared" si="5"/>
        <v>1850.049</v>
      </c>
      <c r="J101" s="117">
        <f t="shared" si="6"/>
        <v>176.88</v>
      </c>
      <c r="K101" s="117">
        <f t="shared" si="7"/>
        <v>2026.929</v>
      </c>
      <c r="L101" s="192"/>
    </row>
    <row r="102" spans="1:12" ht="19.5" customHeight="1">
      <c r="A102" s="2">
        <v>98</v>
      </c>
      <c r="B102" s="2" t="s">
        <v>1418</v>
      </c>
      <c r="C102" s="2">
        <v>2228</v>
      </c>
      <c r="D102" s="2">
        <v>1256</v>
      </c>
      <c r="E102" s="2">
        <v>3463</v>
      </c>
      <c r="F102" s="2">
        <v>1310</v>
      </c>
      <c r="G102" s="2">
        <f t="shared" si="4"/>
        <v>1235</v>
      </c>
      <c r="H102" s="2">
        <f t="shared" si="4"/>
        <v>54</v>
      </c>
      <c r="I102" s="117">
        <f t="shared" si="5"/>
        <v>727.415</v>
      </c>
      <c r="J102" s="117">
        <f t="shared" si="6"/>
        <v>108.53999999999999</v>
      </c>
      <c r="K102" s="117">
        <f t="shared" si="7"/>
        <v>835.9549999999999</v>
      </c>
      <c r="L102" s="192"/>
    </row>
    <row r="103" spans="1:12" ht="19.5" customHeight="1">
      <c r="A103" s="2">
        <v>99</v>
      </c>
      <c r="B103" s="2" t="s">
        <v>360</v>
      </c>
      <c r="C103" s="2">
        <v>6999</v>
      </c>
      <c r="D103" s="2">
        <v>1285</v>
      </c>
      <c r="E103" s="2">
        <v>7027</v>
      </c>
      <c r="F103" s="2">
        <v>1308</v>
      </c>
      <c r="G103" s="2">
        <f t="shared" si="4"/>
        <v>28</v>
      </c>
      <c r="H103" s="2">
        <f t="shared" si="4"/>
        <v>23</v>
      </c>
      <c r="I103" s="117">
        <f t="shared" si="5"/>
        <v>16.491999999999997</v>
      </c>
      <c r="J103" s="117">
        <f t="shared" si="6"/>
        <v>46.23</v>
      </c>
      <c r="K103" s="117">
        <f t="shared" si="7"/>
        <v>62.721999999999994</v>
      </c>
      <c r="L103" s="192"/>
    </row>
    <row r="104" spans="1:12" ht="19.5" customHeight="1">
      <c r="A104" s="2">
        <v>100</v>
      </c>
      <c r="B104" s="2" t="s">
        <v>361</v>
      </c>
      <c r="C104" s="2">
        <v>5606</v>
      </c>
      <c r="D104" s="2">
        <v>1633</v>
      </c>
      <c r="E104" s="2">
        <v>6278</v>
      </c>
      <c r="F104" s="2">
        <v>1730</v>
      </c>
      <c r="G104" s="2">
        <f t="shared" si="4"/>
        <v>672</v>
      </c>
      <c r="H104" s="2">
        <f t="shared" si="4"/>
        <v>97</v>
      </c>
      <c r="I104" s="117">
        <f t="shared" si="5"/>
        <v>395.808</v>
      </c>
      <c r="J104" s="117">
        <f t="shared" si="6"/>
        <v>194.96999999999997</v>
      </c>
      <c r="K104" s="117">
        <f t="shared" si="7"/>
        <v>590.778</v>
      </c>
      <c r="L104" s="192"/>
    </row>
    <row r="105" spans="1:12" ht="19.5" customHeight="1">
      <c r="A105" s="2">
        <v>101</v>
      </c>
      <c r="B105" s="2" t="s">
        <v>362</v>
      </c>
      <c r="C105" s="2">
        <v>1371</v>
      </c>
      <c r="D105" s="2">
        <v>1090</v>
      </c>
      <c r="E105" s="2">
        <v>3318</v>
      </c>
      <c r="F105" s="2">
        <v>1136</v>
      </c>
      <c r="G105" s="2">
        <f t="shared" si="4"/>
        <v>1947</v>
      </c>
      <c r="H105" s="2">
        <f t="shared" si="4"/>
        <v>46</v>
      </c>
      <c r="I105" s="117">
        <f t="shared" si="5"/>
        <v>1146.783</v>
      </c>
      <c r="J105" s="117">
        <f t="shared" si="6"/>
        <v>92.46</v>
      </c>
      <c r="K105" s="117">
        <f t="shared" si="7"/>
        <v>1239.243</v>
      </c>
      <c r="L105" s="192"/>
    </row>
    <row r="106" spans="1:12" ht="19.5" customHeight="1">
      <c r="A106" s="2">
        <v>102</v>
      </c>
      <c r="B106" s="2" t="s">
        <v>363</v>
      </c>
      <c r="C106" s="2">
        <v>5191</v>
      </c>
      <c r="D106" s="2">
        <v>1013</v>
      </c>
      <c r="E106" s="2">
        <v>5881</v>
      </c>
      <c r="F106" s="2">
        <v>1032</v>
      </c>
      <c r="G106" s="2">
        <f t="shared" si="4"/>
        <v>690</v>
      </c>
      <c r="H106" s="2">
        <f t="shared" si="4"/>
        <v>19</v>
      </c>
      <c r="I106" s="117">
        <f t="shared" si="5"/>
        <v>406.40999999999997</v>
      </c>
      <c r="J106" s="117">
        <f t="shared" si="6"/>
        <v>38.19</v>
      </c>
      <c r="K106" s="117">
        <f t="shared" si="7"/>
        <v>444.59999999999997</v>
      </c>
      <c r="L106" s="192"/>
    </row>
    <row r="107" spans="1:12" ht="19.5" customHeight="1">
      <c r="A107" s="2">
        <v>103</v>
      </c>
      <c r="B107" s="2" t="s">
        <v>364</v>
      </c>
      <c r="C107" s="2">
        <v>6923</v>
      </c>
      <c r="D107" s="2">
        <v>982</v>
      </c>
      <c r="E107" s="2">
        <v>8671</v>
      </c>
      <c r="F107" s="2">
        <v>1018</v>
      </c>
      <c r="G107" s="2">
        <f t="shared" si="4"/>
        <v>1748</v>
      </c>
      <c r="H107" s="2">
        <f t="shared" si="4"/>
        <v>36</v>
      </c>
      <c r="I107" s="117">
        <f t="shared" si="5"/>
        <v>1029.572</v>
      </c>
      <c r="J107" s="117">
        <f t="shared" si="6"/>
        <v>72.35999999999999</v>
      </c>
      <c r="K107" s="117">
        <f t="shared" si="7"/>
        <v>1101.9319999999998</v>
      </c>
      <c r="L107" s="192"/>
    </row>
    <row r="108" spans="1:12" ht="19.5" customHeight="1">
      <c r="A108" s="2">
        <v>104</v>
      </c>
      <c r="B108" s="2" t="s">
        <v>365</v>
      </c>
      <c r="C108" s="2">
        <v>5812</v>
      </c>
      <c r="D108" s="2">
        <v>844</v>
      </c>
      <c r="E108" s="2">
        <v>6858</v>
      </c>
      <c r="F108" s="2">
        <v>899</v>
      </c>
      <c r="G108" s="2">
        <f t="shared" si="4"/>
        <v>1046</v>
      </c>
      <c r="H108" s="2">
        <f t="shared" si="4"/>
        <v>55</v>
      </c>
      <c r="I108" s="117">
        <f t="shared" si="5"/>
        <v>616.0939999999999</v>
      </c>
      <c r="J108" s="117">
        <f t="shared" si="6"/>
        <v>110.54999999999998</v>
      </c>
      <c r="K108" s="117">
        <f t="shared" si="7"/>
        <v>726.6439999999999</v>
      </c>
      <c r="L108" s="192"/>
    </row>
    <row r="109" spans="1:12" ht="19.5" customHeight="1">
      <c r="A109" s="2">
        <v>105</v>
      </c>
      <c r="B109" s="2" t="s">
        <v>366</v>
      </c>
      <c r="C109" s="2">
        <v>3361</v>
      </c>
      <c r="D109" s="2">
        <v>1342</v>
      </c>
      <c r="E109" s="2">
        <v>4084</v>
      </c>
      <c r="F109" s="2">
        <v>1359</v>
      </c>
      <c r="G109" s="2">
        <f t="shared" si="4"/>
        <v>723</v>
      </c>
      <c r="H109" s="2">
        <f t="shared" si="4"/>
        <v>17</v>
      </c>
      <c r="I109" s="117">
        <f t="shared" si="5"/>
        <v>425.847</v>
      </c>
      <c r="J109" s="117">
        <f t="shared" si="6"/>
        <v>34.169999999999995</v>
      </c>
      <c r="K109" s="117">
        <f t="shared" si="7"/>
        <v>460.017</v>
      </c>
      <c r="L109" s="192"/>
    </row>
    <row r="110" spans="1:12" ht="19.5" customHeight="1">
      <c r="A110" s="2">
        <v>106</v>
      </c>
      <c r="B110" s="2" t="s">
        <v>367</v>
      </c>
      <c r="C110" s="2">
        <v>801</v>
      </c>
      <c r="D110" s="2">
        <v>659</v>
      </c>
      <c r="E110" s="2">
        <v>1324</v>
      </c>
      <c r="F110" s="2">
        <v>705</v>
      </c>
      <c r="G110" s="2">
        <f t="shared" si="4"/>
        <v>523</v>
      </c>
      <c r="H110" s="2">
        <f t="shared" si="4"/>
        <v>46</v>
      </c>
      <c r="I110" s="117">
        <f t="shared" si="5"/>
        <v>308.04699999999997</v>
      </c>
      <c r="J110" s="117">
        <f t="shared" si="6"/>
        <v>92.46</v>
      </c>
      <c r="K110" s="117">
        <f t="shared" si="7"/>
        <v>400.50699999999995</v>
      </c>
      <c r="L110" s="192"/>
    </row>
    <row r="111" spans="1:12" ht="19.5" customHeight="1">
      <c r="A111" s="2">
        <v>107</v>
      </c>
      <c r="B111" s="2" t="s">
        <v>368</v>
      </c>
      <c r="C111" s="2">
        <v>7919</v>
      </c>
      <c r="D111" s="2">
        <v>1102</v>
      </c>
      <c r="E111" s="2">
        <v>8881</v>
      </c>
      <c r="F111" s="2">
        <v>1137</v>
      </c>
      <c r="G111" s="2">
        <f t="shared" si="4"/>
        <v>962</v>
      </c>
      <c r="H111" s="2">
        <f t="shared" si="4"/>
        <v>35</v>
      </c>
      <c r="I111" s="117">
        <f t="shared" si="5"/>
        <v>566.6179999999999</v>
      </c>
      <c r="J111" s="117">
        <f t="shared" si="6"/>
        <v>70.35</v>
      </c>
      <c r="K111" s="117">
        <f t="shared" si="7"/>
        <v>636.968</v>
      </c>
      <c r="L111" s="192"/>
    </row>
    <row r="112" spans="1:12" ht="19.5" customHeight="1">
      <c r="A112" s="2">
        <v>108</v>
      </c>
      <c r="B112" s="2" t="s">
        <v>369</v>
      </c>
      <c r="C112" s="2">
        <v>2518</v>
      </c>
      <c r="D112" s="2">
        <v>1287</v>
      </c>
      <c r="E112" s="2">
        <v>4326</v>
      </c>
      <c r="F112" s="2">
        <v>1317</v>
      </c>
      <c r="G112" s="2">
        <f t="shared" si="4"/>
        <v>1808</v>
      </c>
      <c r="H112" s="2">
        <f t="shared" si="4"/>
        <v>30</v>
      </c>
      <c r="I112" s="117">
        <f t="shared" si="5"/>
        <v>1064.912</v>
      </c>
      <c r="J112" s="117">
        <f t="shared" si="6"/>
        <v>60.3</v>
      </c>
      <c r="K112" s="117">
        <f t="shared" si="7"/>
        <v>1125.212</v>
      </c>
      <c r="L112" s="193"/>
    </row>
    <row r="113" spans="1:12" ht="19.5" customHeight="1">
      <c r="A113" s="2">
        <v>109</v>
      </c>
      <c r="B113" s="2" t="s">
        <v>370</v>
      </c>
      <c r="C113" s="2">
        <v>1708</v>
      </c>
      <c r="D113" s="2">
        <v>1194</v>
      </c>
      <c r="E113" s="2">
        <v>3114</v>
      </c>
      <c r="F113" s="2">
        <v>1254</v>
      </c>
      <c r="G113" s="2">
        <f t="shared" si="4"/>
        <v>1406</v>
      </c>
      <c r="H113" s="2">
        <f t="shared" si="4"/>
        <v>60</v>
      </c>
      <c r="I113" s="117">
        <f t="shared" si="5"/>
        <v>828.1339999999999</v>
      </c>
      <c r="J113" s="117">
        <f t="shared" si="6"/>
        <v>120.6</v>
      </c>
      <c r="K113" s="117">
        <f t="shared" si="7"/>
        <v>948.7339999999999</v>
      </c>
      <c r="L113" s="191" t="s">
        <v>1403</v>
      </c>
    </row>
    <row r="114" spans="1:12" ht="19.5" customHeight="1">
      <c r="A114" s="2">
        <v>110</v>
      </c>
      <c r="B114" s="2" t="s">
        <v>371</v>
      </c>
      <c r="C114" s="2">
        <v>6661</v>
      </c>
      <c r="D114" s="2">
        <v>1320</v>
      </c>
      <c r="E114" s="2">
        <v>8665</v>
      </c>
      <c r="F114" s="2">
        <v>1409</v>
      </c>
      <c r="G114" s="2">
        <f t="shared" si="4"/>
        <v>2004</v>
      </c>
      <c r="H114" s="2">
        <f t="shared" si="4"/>
        <v>89</v>
      </c>
      <c r="I114" s="117">
        <f t="shared" si="5"/>
        <v>1180.356</v>
      </c>
      <c r="J114" s="117">
        <f t="shared" si="6"/>
        <v>178.89</v>
      </c>
      <c r="K114" s="117">
        <f t="shared" si="7"/>
        <v>1359.246</v>
      </c>
      <c r="L114" s="192"/>
    </row>
    <row r="115" spans="1:12" ht="19.5" customHeight="1">
      <c r="A115" s="2">
        <v>111</v>
      </c>
      <c r="B115" s="2" t="s">
        <v>1419</v>
      </c>
      <c r="C115" s="2">
        <v>1899</v>
      </c>
      <c r="D115" s="2">
        <v>1395</v>
      </c>
      <c r="E115" s="2">
        <v>2049</v>
      </c>
      <c r="F115" s="2">
        <v>1396</v>
      </c>
      <c r="G115" s="2">
        <f t="shared" si="4"/>
        <v>150</v>
      </c>
      <c r="H115" s="2">
        <f t="shared" si="4"/>
        <v>1</v>
      </c>
      <c r="I115" s="117">
        <f t="shared" si="5"/>
        <v>88.35</v>
      </c>
      <c r="J115" s="117">
        <f t="shared" si="6"/>
        <v>2.01</v>
      </c>
      <c r="K115" s="117">
        <f t="shared" si="7"/>
        <v>90.36</v>
      </c>
      <c r="L115" s="192"/>
    </row>
    <row r="116" spans="1:12" ht="19.5" customHeight="1">
      <c r="A116" s="2">
        <v>112</v>
      </c>
      <c r="B116" s="2" t="s">
        <v>374</v>
      </c>
      <c r="C116" s="2">
        <v>3466</v>
      </c>
      <c r="D116" s="2">
        <v>1213</v>
      </c>
      <c r="E116" s="2">
        <v>4593</v>
      </c>
      <c r="F116" s="2">
        <v>1281</v>
      </c>
      <c r="G116" s="2">
        <f t="shared" si="4"/>
        <v>1127</v>
      </c>
      <c r="H116" s="2">
        <f t="shared" si="4"/>
        <v>68</v>
      </c>
      <c r="I116" s="117">
        <f t="shared" si="5"/>
        <v>663.803</v>
      </c>
      <c r="J116" s="117">
        <f t="shared" si="6"/>
        <v>136.67999999999998</v>
      </c>
      <c r="K116" s="117">
        <f t="shared" si="7"/>
        <v>800.483</v>
      </c>
      <c r="L116" s="192"/>
    </row>
    <row r="117" spans="1:12" ht="19.5" customHeight="1">
      <c r="A117" s="2">
        <v>113</v>
      </c>
      <c r="B117" s="2" t="s">
        <v>375</v>
      </c>
      <c r="C117" s="2">
        <v>1536</v>
      </c>
      <c r="D117" s="2">
        <v>1222</v>
      </c>
      <c r="E117" s="2">
        <v>3011</v>
      </c>
      <c r="F117" s="2">
        <v>1293</v>
      </c>
      <c r="G117" s="2">
        <f t="shared" si="4"/>
        <v>1475</v>
      </c>
      <c r="H117" s="2">
        <f t="shared" si="4"/>
        <v>71</v>
      </c>
      <c r="I117" s="117">
        <f t="shared" si="5"/>
        <v>868.775</v>
      </c>
      <c r="J117" s="117">
        <f t="shared" si="6"/>
        <v>142.70999999999998</v>
      </c>
      <c r="K117" s="117">
        <f t="shared" si="7"/>
        <v>1011.4849999999999</v>
      </c>
      <c r="L117" s="192"/>
    </row>
    <row r="118" spans="1:12" ht="19.5" customHeight="1">
      <c r="A118" s="2">
        <v>114</v>
      </c>
      <c r="B118" s="2" t="s">
        <v>376</v>
      </c>
      <c r="C118" s="2">
        <v>5714</v>
      </c>
      <c r="D118" s="2">
        <v>1920</v>
      </c>
      <c r="E118" s="2">
        <v>6872</v>
      </c>
      <c r="F118" s="2">
        <v>1995</v>
      </c>
      <c r="G118" s="2">
        <f t="shared" si="4"/>
        <v>1158</v>
      </c>
      <c r="H118" s="2">
        <f t="shared" si="4"/>
        <v>75</v>
      </c>
      <c r="I118" s="117">
        <f t="shared" si="5"/>
        <v>682.062</v>
      </c>
      <c r="J118" s="117">
        <f t="shared" si="6"/>
        <v>150.74999999999997</v>
      </c>
      <c r="K118" s="117">
        <f t="shared" si="7"/>
        <v>832.812</v>
      </c>
      <c r="L118" s="192"/>
    </row>
    <row r="119" spans="1:12" ht="19.5" customHeight="1">
      <c r="A119" s="2">
        <v>115</v>
      </c>
      <c r="B119" s="2" t="s">
        <v>377</v>
      </c>
      <c r="C119" s="2">
        <v>4416</v>
      </c>
      <c r="D119" s="2">
        <v>1287</v>
      </c>
      <c r="E119" s="2">
        <v>5644</v>
      </c>
      <c r="F119" s="2">
        <v>1314</v>
      </c>
      <c r="G119" s="2">
        <f t="shared" si="4"/>
        <v>1228</v>
      </c>
      <c r="H119" s="2">
        <f t="shared" si="4"/>
        <v>27</v>
      </c>
      <c r="I119" s="117">
        <f t="shared" si="5"/>
        <v>723.2919999999999</v>
      </c>
      <c r="J119" s="117">
        <f t="shared" si="6"/>
        <v>54.269999999999996</v>
      </c>
      <c r="K119" s="117">
        <f t="shared" si="7"/>
        <v>777.5619999999999</v>
      </c>
      <c r="L119" s="192"/>
    </row>
    <row r="120" spans="1:12" ht="19.5" customHeight="1">
      <c r="A120" s="2">
        <v>116</v>
      </c>
      <c r="B120" s="2" t="s">
        <v>297</v>
      </c>
      <c r="C120" s="2">
        <v>2152</v>
      </c>
      <c r="D120" s="2">
        <v>1132</v>
      </c>
      <c r="E120" s="2">
        <v>2452</v>
      </c>
      <c r="F120" s="2">
        <v>1171</v>
      </c>
      <c r="G120" s="2">
        <f t="shared" si="4"/>
        <v>300</v>
      </c>
      <c r="H120" s="2">
        <f t="shared" si="4"/>
        <v>39</v>
      </c>
      <c r="I120" s="117">
        <f t="shared" si="5"/>
        <v>176.7</v>
      </c>
      <c r="J120" s="117">
        <f t="shared" si="6"/>
        <v>78.38999999999999</v>
      </c>
      <c r="K120" s="117">
        <f t="shared" si="7"/>
        <v>255.08999999999997</v>
      </c>
      <c r="L120" s="192"/>
    </row>
    <row r="121" spans="1:12" ht="19.5" customHeight="1">
      <c r="A121" s="2">
        <v>117</v>
      </c>
      <c r="B121" s="2" t="s">
        <v>378</v>
      </c>
      <c r="C121" s="2">
        <v>6541</v>
      </c>
      <c r="D121" s="2">
        <v>905</v>
      </c>
      <c r="E121" s="2">
        <v>8357</v>
      </c>
      <c r="F121" s="2">
        <v>960</v>
      </c>
      <c r="G121" s="2">
        <f t="shared" si="4"/>
        <v>1816</v>
      </c>
      <c r="H121" s="2">
        <f t="shared" si="4"/>
        <v>55</v>
      </c>
      <c r="I121" s="117">
        <f t="shared" si="5"/>
        <v>1069.624</v>
      </c>
      <c r="J121" s="117">
        <f t="shared" si="6"/>
        <v>110.54999999999998</v>
      </c>
      <c r="K121" s="117">
        <f t="shared" si="7"/>
        <v>1180.174</v>
      </c>
      <c r="L121" s="192"/>
    </row>
    <row r="122" spans="1:12" ht="19.5" customHeight="1">
      <c r="A122" s="2">
        <v>118</v>
      </c>
      <c r="B122" s="2" t="s">
        <v>379</v>
      </c>
      <c r="C122" s="2">
        <v>606</v>
      </c>
      <c r="D122" s="2">
        <v>331</v>
      </c>
      <c r="E122" s="2">
        <v>1514</v>
      </c>
      <c r="F122" s="2">
        <v>353</v>
      </c>
      <c r="G122" s="2">
        <f t="shared" si="4"/>
        <v>908</v>
      </c>
      <c r="H122" s="2">
        <f t="shared" si="4"/>
        <v>22</v>
      </c>
      <c r="I122" s="117">
        <f t="shared" si="5"/>
        <v>534.812</v>
      </c>
      <c r="J122" s="117">
        <f t="shared" si="6"/>
        <v>44.22</v>
      </c>
      <c r="K122" s="117">
        <f t="shared" si="7"/>
        <v>579.032</v>
      </c>
      <c r="L122" s="192"/>
    </row>
    <row r="123" spans="1:12" ht="19.5" customHeight="1">
      <c r="A123" s="2">
        <v>119</v>
      </c>
      <c r="B123" s="2" t="s">
        <v>380</v>
      </c>
      <c r="C123" s="2">
        <v>1772</v>
      </c>
      <c r="D123" s="2">
        <v>581</v>
      </c>
      <c r="E123" s="2">
        <v>2678</v>
      </c>
      <c r="F123" s="2">
        <v>608</v>
      </c>
      <c r="G123" s="2">
        <f t="shared" si="4"/>
        <v>906</v>
      </c>
      <c r="H123" s="2">
        <f t="shared" si="4"/>
        <v>27</v>
      </c>
      <c r="I123" s="117">
        <f t="shared" si="5"/>
        <v>533.634</v>
      </c>
      <c r="J123" s="117">
        <f t="shared" si="6"/>
        <v>54.269999999999996</v>
      </c>
      <c r="K123" s="117">
        <f t="shared" si="7"/>
        <v>587.904</v>
      </c>
      <c r="L123" s="192"/>
    </row>
    <row r="124" spans="1:12" ht="19.5" customHeight="1">
      <c r="A124" s="2">
        <v>120</v>
      </c>
      <c r="B124" s="2" t="s">
        <v>381</v>
      </c>
      <c r="C124" s="2" t="s">
        <v>1420</v>
      </c>
      <c r="D124" s="2" t="s">
        <v>1421</v>
      </c>
      <c r="E124" s="2" t="s">
        <v>1422</v>
      </c>
      <c r="F124" s="2" t="s">
        <v>1423</v>
      </c>
      <c r="G124" s="2">
        <v>1504</v>
      </c>
      <c r="H124" s="2">
        <v>102</v>
      </c>
      <c r="I124" s="117">
        <f t="shared" si="5"/>
        <v>885.856</v>
      </c>
      <c r="J124" s="117">
        <f t="shared" si="6"/>
        <v>205.01999999999998</v>
      </c>
      <c r="K124" s="117">
        <f t="shared" si="7"/>
        <v>1090.876</v>
      </c>
      <c r="L124" s="192"/>
    </row>
    <row r="125" spans="1:12" ht="19.5" customHeight="1">
      <c r="A125" s="2">
        <v>121</v>
      </c>
      <c r="B125" s="2" t="s">
        <v>382</v>
      </c>
      <c r="C125" s="2">
        <v>1808</v>
      </c>
      <c r="D125" s="2">
        <v>1394</v>
      </c>
      <c r="E125" s="2">
        <v>3545</v>
      </c>
      <c r="F125" s="2">
        <v>1458</v>
      </c>
      <c r="G125" s="2">
        <f t="shared" si="4"/>
        <v>1737</v>
      </c>
      <c r="H125" s="2">
        <f t="shared" si="4"/>
        <v>64</v>
      </c>
      <c r="I125" s="117">
        <f t="shared" si="5"/>
        <v>1023.093</v>
      </c>
      <c r="J125" s="117">
        <f t="shared" si="6"/>
        <v>128.64</v>
      </c>
      <c r="K125" s="117">
        <f t="shared" si="7"/>
        <v>1151.733</v>
      </c>
      <c r="L125" s="192"/>
    </row>
    <row r="126" spans="1:12" ht="19.5" customHeight="1">
      <c r="A126" s="2">
        <v>122</v>
      </c>
      <c r="B126" s="2" t="s">
        <v>383</v>
      </c>
      <c r="C126" s="2">
        <v>1414</v>
      </c>
      <c r="D126" s="2">
        <v>669</v>
      </c>
      <c r="E126" s="2">
        <v>2060</v>
      </c>
      <c r="F126" s="2">
        <v>729</v>
      </c>
      <c r="G126" s="2">
        <f t="shared" si="4"/>
        <v>646</v>
      </c>
      <c r="H126" s="2">
        <f t="shared" si="4"/>
        <v>60</v>
      </c>
      <c r="I126" s="117">
        <f t="shared" si="5"/>
        <v>380.49399999999997</v>
      </c>
      <c r="J126" s="117">
        <f t="shared" si="6"/>
        <v>120.6</v>
      </c>
      <c r="K126" s="117">
        <f t="shared" si="7"/>
        <v>501.09399999999994</v>
      </c>
      <c r="L126" s="192"/>
    </row>
    <row r="127" spans="1:12" ht="19.5" customHeight="1">
      <c r="A127" s="2">
        <v>123</v>
      </c>
      <c r="B127" s="2" t="s">
        <v>384</v>
      </c>
      <c r="C127" s="2">
        <v>5163</v>
      </c>
      <c r="D127" s="2">
        <v>1537</v>
      </c>
      <c r="E127" s="2">
        <v>6808</v>
      </c>
      <c r="F127" s="2">
        <v>1602</v>
      </c>
      <c r="G127" s="2">
        <f t="shared" si="4"/>
        <v>1645</v>
      </c>
      <c r="H127" s="2">
        <f t="shared" si="4"/>
        <v>65</v>
      </c>
      <c r="I127" s="117">
        <f t="shared" si="5"/>
        <v>968.905</v>
      </c>
      <c r="J127" s="117">
        <f t="shared" si="6"/>
        <v>130.64999999999998</v>
      </c>
      <c r="K127" s="117">
        <f t="shared" si="7"/>
        <v>1099.5549999999998</v>
      </c>
      <c r="L127" s="192"/>
    </row>
    <row r="128" spans="1:12" ht="18.75" customHeight="1">
      <c r="A128" s="2">
        <v>124</v>
      </c>
      <c r="B128" s="2" t="s">
        <v>385</v>
      </c>
      <c r="C128" s="2">
        <v>3334</v>
      </c>
      <c r="D128" s="2">
        <v>1181</v>
      </c>
      <c r="E128" s="2">
        <v>5010</v>
      </c>
      <c r="F128" s="2">
        <v>1256</v>
      </c>
      <c r="G128" s="2">
        <f t="shared" si="4"/>
        <v>1676</v>
      </c>
      <c r="H128" s="2">
        <f t="shared" si="4"/>
        <v>75</v>
      </c>
      <c r="I128" s="117">
        <f t="shared" si="5"/>
        <v>987.164</v>
      </c>
      <c r="J128" s="117">
        <f t="shared" si="6"/>
        <v>150.74999999999997</v>
      </c>
      <c r="K128" s="117">
        <f t="shared" si="7"/>
        <v>1137.914</v>
      </c>
      <c r="L128" s="192"/>
    </row>
    <row r="129" spans="1:12" ht="18.75" customHeight="1">
      <c r="A129" s="2">
        <v>125</v>
      </c>
      <c r="B129" s="2" t="s">
        <v>260</v>
      </c>
      <c r="C129" s="2">
        <v>8337</v>
      </c>
      <c r="D129" s="2">
        <v>595</v>
      </c>
      <c r="E129" s="2">
        <v>9435</v>
      </c>
      <c r="F129" s="2">
        <v>619</v>
      </c>
      <c r="G129" s="2">
        <f t="shared" si="4"/>
        <v>1098</v>
      </c>
      <c r="H129" s="2">
        <f t="shared" si="4"/>
        <v>24</v>
      </c>
      <c r="I129" s="117">
        <f t="shared" si="5"/>
        <v>646.722</v>
      </c>
      <c r="J129" s="117">
        <f t="shared" si="6"/>
        <v>48.239999999999995</v>
      </c>
      <c r="K129" s="117">
        <f t="shared" si="7"/>
        <v>694.962</v>
      </c>
      <c r="L129" s="192"/>
    </row>
    <row r="130" spans="1:12" ht="18.75" customHeight="1">
      <c r="A130" s="2">
        <v>126</v>
      </c>
      <c r="B130" s="2" t="s">
        <v>386</v>
      </c>
      <c r="C130" s="2">
        <v>2236</v>
      </c>
      <c r="D130" s="2">
        <v>1241</v>
      </c>
      <c r="E130" s="2">
        <v>3494</v>
      </c>
      <c r="F130" s="2">
        <v>1305</v>
      </c>
      <c r="G130" s="2">
        <f t="shared" si="4"/>
        <v>1258</v>
      </c>
      <c r="H130" s="2">
        <f t="shared" si="4"/>
        <v>64</v>
      </c>
      <c r="I130" s="117">
        <f t="shared" si="5"/>
        <v>740.962</v>
      </c>
      <c r="J130" s="117">
        <f t="shared" si="6"/>
        <v>128.64</v>
      </c>
      <c r="K130" s="117">
        <f t="shared" si="7"/>
        <v>869.602</v>
      </c>
      <c r="L130" s="193"/>
    </row>
    <row r="131" spans="1:12" ht="18.75" customHeight="1">
      <c r="A131" s="2">
        <v>127</v>
      </c>
      <c r="B131" s="2" t="s">
        <v>387</v>
      </c>
      <c r="C131" s="2">
        <v>3839</v>
      </c>
      <c r="D131" s="2">
        <v>1014</v>
      </c>
      <c r="E131" s="2">
        <v>5237</v>
      </c>
      <c r="F131" s="2">
        <v>1045</v>
      </c>
      <c r="G131" s="2">
        <f t="shared" si="4"/>
        <v>1398</v>
      </c>
      <c r="H131" s="2">
        <f t="shared" si="4"/>
        <v>31</v>
      </c>
      <c r="I131" s="117">
        <f t="shared" si="5"/>
        <v>823.4219999999999</v>
      </c>
      <c r="J131" s="117">
        <f t="shared" si="6"/>
        <v>62.309999999999995</v>
      </c>
      <c r="K131" s="117">
        <f t="shared" si="7"/>
        <v>885.7319999999999</v>
      </c>
      <c r="L131" s="147" t="s">
        <v>1403</v>
      </c>
    </row>
    <row r="132" spans="1:12" ht="18.75" customHeight="1">
      <c r="A132" s="2">
        <v>128</v>
      </c>
      <c r="B132" s="2" t="s">
        <v>388</v>
      </c>
      <c r="C132" s="2">
        <v>2377</v>
      </c>
      <c r="D132" s="2">
        <v>446</v>
      </c>
      <c r="E132" s="2">
        <v>2377</v>
      </c>
      <c r="F132" s="2">
        <v>446</v>
      </c>
      <c r="G132" s="2">
        <f t="shared" si="4"/>
        <v>0</v>
      </c>
      <c r="H132" s="2">
        <f t="shared" si="4"/>
        <v>0</v>
      </c>
      <c r="I132" s="117">
        <f t="shared" si="5"/>
        <v>0</v>
      </c>
      <c r="J132" s="117">
        <f t="shared" si="6"/>
        <v>0</v>
      </c>
      <c r="K132" s="117">
        <f t="shared" si="7"/>
        <v>0</v>
      </c>
      <c r="L132" s="147"/>
    </row>
    <row r="133" spans="1:12" ht="18.75" customHeight="1">
      <c r="A133" s="2">
        <v>129</v>
      </c>
      <c r="B133" s="2" t="s">
        <v>389</v>
      </c>
      <c r="C133" s="2" t="s">
        <v>1424</v>
      </c>
      <c r="D133" s="2" t="s">
        <v>1425</v>
      </c>
      <c r="E133" s="2" t="s">
        <v>1426</v>
      </c>
      <c r="F133" s="2" t="s">
        <v>1427</v>
      </c>
      <c r="G133" s="2">
        <v>765</v>
      </c>
      <c r="H133" s="2">
        <v>60</v>
      </c>
      <c r="I133" s="117">
        <f t="shared" si="5"/>
        <v>450.585</v>
      </c>
      <c r="J133" s="117">
        <f t="shared" si="6"/>
        <v>120.6</v>
      </c>
      <c r="K133" s="117">
        <f t="shared" si="7"/>
        <v>571.185</v>
      </c>
      <c r="L133" s="147"/>
    </row>
    <row r="134" spans="1:12" ht="18.75" customHeight="1">
      <c r="A134" s="2">
        <v>130</v>
      </c>
      <c r="B134" s="2" t="s">
        <v>391</v>
      </c>
      <c r="C134" s="2">
        <v>2690</v>
      </c>
      <c r="D134" s="2">
        <v>930</v>
      </c>
      <c r="E134" s="2">
        <v>3922</v>
      </c>
      <c r="F134" s="2">
        <v>970</v>
      </c>
      <c r="G134" s="2">
        <f aca="true" t="shared" si="8" ref="G134:H185">E134-C134</f>
        <v>1232</v>
      </c>
      <c r="H134" s="2">
        <f t="shared" si="8"/>
        <v>40</v>
      </c>
      <c r="I134" s="117">
        <f aca="true" t="shared" si="9" ref="I134:I185">G134*0.589</f>
        <v>725.6479999999999</v>
      </c>
      <c r="J134" s="117">
        <f aca="true" t="shared" si="10" ref="J134:J185">H134*2.01</f>
        <v>80.39999999999999</v>
      </c>
      <c r="K134" s="117">
        <f aca="true" t="shared" si="11" ref="K134:K185">I134+J134</f>
        <v>806.0479999999999</v>
      </c>
      <c r="L134" s="147"/>
    </row>
    <row r="135" spans="1:12" ht="18.75" customHeight="1">
      <c r="A135" s="2">
        <v>131</v>
      </c>
      <c r="B135" s="2" t="s">
        <v>393</v>
      </c>
      <c r="C135" s="2">
        <v>6584</v>
      </c>
      <c r="D135" s="2">
        <v>1770</v>
      </c>
      <c r="E135" s="2">
        <v>8171</v>
      </c>
      <c r="F135" s="2">
        <v>1871</v>
      </c>
      <c r="G135" s="2">
        <f t="shared" si="8"/>
        <v>1587</v>
      </c>
      <c r="H135" s="2">
        <f t="shared" si="8"/>
        <v>101</v>
      </c>
      <c r="I135" s="117">
        <f t="shared" si="9"/>
        <v>934.7429999999999</v>
      </c>
      <c r="J135" s="117">
        <f t="shared" si="10"/>
        <v>203.01</v>
      </c>
      <c r="K135" s="117">
        <f t="shared" si="11"/>
        <v>1137.753</v>
      </c>
      <c r="L135" s="147"/>
    </row>
    <row r="136" spans="1:12" ht="18.75" customHeight="1">
      <c r="A136" s="2">
        <v>132</v>
      </c>
      <c r="B136" s="2" t="s">
        <v>261</v>
      </c>
      <c r="C136" s="2">
        <v>7216</v>
      </c>
      <c r="D136" s="2">
        <v>1165</v>
      </c>
      <c r="E136" s="2">
        <v>7630</v>
      </c>
      <c r="F136" s="2">
        <v>1213</v>
      </c>
      <c r="G136" s="2">
        <f t="shared" si="8"/>
        <v>414</v>
      </c>
      <c r="H136" s="2">
        <f t="shared" si="8"/>
        <v>48</v>
      </c>
      <c r="I136" s="117">
        <f t="shared" si="9"/>
        <v>243.84599999999998</v>
      </c>
      <c r="J136" s="117">
        <f t="shared" si="10"/>
        <v>96.47999999999999</v>
      </c>
      <c r="K136" s="117">
        <f t="shared" si="11"/>
        <v>340.32599999999996</v>
      </c>
      <c r="L136" s="147"/>
    </row>
    <row r="137" spans="1:12" ht="18.75" customHeight="1">
      <c r="A137" s="2">
        <v>133</v>
      </c>
      <c r="B137" s="2" t="s">
        <v>394</v>
      </c>
      <c r="C137" s="2">
        <v>6971</v>
      </c>
      <c r="D137" s="2">
        <v>1600</v>
      </c>
      <c r="E137" s="2">
        <v>8065</v>
      </c>
      <c r="F137" s="2">
        <v>1635</v>
      </c>
      <c r="G137" s="2">
        <f t="shared" si="8"/>
        <v>1094</v>
      </c>
      <c r="H137" s="2">
        <f t="shared" si="8"/>
        <v>35</v>
      </c>
      <c r="I137" s="117">
        <f t="shared" si="9"/>
        <v>644.366</v>
      </c>
      <c r="J137" s="117">
        <f t="shared" si="10"/>
        <v>70.35</v>
      </c>
      <c r="K137" s="117">
        <f t="shared" si="11"/>
        <v>714.716</v>
      </c>
      <c r="L137" s="147"/>
    </row>
    <row r="138" spans="1:12" ht="18.75" customHeight="1">
      <c r="A138" s="2">
        <v>134</v>
      </c>
      <c r="B138" s="2" t="s">
        <v>395</v>
      </c>
      <c r="C138" s="2">
        <v>0</v>
      </c>
      <c r="D138" s="2">
        <v>627</v>
      </c>
      <c r="E138" s="2">
        <v>1059</v>
      </c>
      <c r="F138" s="2">
        <v>659</v>
      </c>
      <c r="G138" s="2">
        <f t="shared" si="8"/>
        <v>1059</v>
      </c>
      <c r="H138" s="2">
        <f t="shared" si="8"/>
        <v>32</v>
      </c>
      <c r="I138" s="117">
        <f t="shared" si="9"/>
        <v>623.751</v>
      </c>
      <c r="J138" s="117">
        <f t="shared" si="10"/>
        <v>64.32</v>
      </c>
      <c r="K138" s="117">
        <f t="shared" si="11"/>
        <v>688.0709999999999</v>
      </c>
      <c r="L138" s="147"/>
    </row>
    <row r="139" spans="1:12" ht="18.75" customHeight="1">
      <c r="A139" s="2">
        <v>135</v>
      </c>
      <c r="B139" s="2" t="s">
        <v>396</v>
      </c>
      <c r="C139" s="2">
        <v>5797</v>
      </c>
      <c r="D139" s="2">
        <v>1386</v>
      </c>
      <c r="E139" s="2">
        <v>7306</v>
      </c>
      <c r="F139" s="2">
        <v>1458</v>
      </c>
      <c r="G139" s="2">
        <f t="shared" si="8"/>
        <v>1509</v>
      </c>
      <c r="H139" s="2">
        <f t="shared" si="8"/>
        <v>72</v>
      </c>
      <c r="I139" s="117">
        <f t="shared" si="9"/>
        <v>888.8009999999999</v>
      </c>
      <c r="J139" s="117">
        <f t="shared" si="10"/>
        <v>144.71999999999997</v>
      </c>
      <c r="K139" s="117">
        <f t="shared" si="11"/>
        <v>1033.521</v>
      </c>
      <c r="L139" s="147"/>
    </row>
    <row r="140" spans="1:12" ht="18.75" customHeight="1">
      <c r="A140" s="2">
        <v>136</v>
      </c>
      <c r="B140" s="2" t="s">
        <v>262</v>
      </c>
      <c r="C140" s="2">
        <v>840</v>
      </c>
      <c r="D140" s="2">
        <v>550</v>
      </c>
      <c r="E140" s="2">
        <v>1546</v>
      </c>
      <c r="F140" s="2">
        <v>567</v>
      </c>
      <c r="G140" s="2">
        <f t="shared" si="8"/>
        <v>706</v>
      </c>
      <c r="H140" s="2">
        <f t="shared" si="8"/>
        <v>17</v>
      </c>
      <c r="I140" s="117">
        <f t="shared" si="9"/>
        <v>415.834</v>
      </c>
      <c r="J140" s="117">
        <f t="shared" si="10"/>
        <v>34.169999999999995</v>
      </c>
      <c r="K140" s="117">
        <f t="shared" si="11"/>
        <v>450.004</v>
      </c>
      <c r="L140" s="147"/>
    </row>
    <row r="141" spans="1:12" ht="18.75" customHeight="1">
      <c r="A141" s="2">
        <v>137</v>
      </c>
      <c r="B141" s="2" t="s">
        <v>397</v>
      </c>
      <c r="C141" s="2">
        <v>2985</v>
      </c>
      <c r="D141" s="2">
        <v>1591</v>
      </c>
      <c r="E141" s="2">
        <v>4752</v>
      </c>
      <c r="F141" s="2">
        <v>1659</v>
      </c>
      <c r="G141" s="2">
        <f t="shared" si="8"/>
        <v>1767</v>
      </c>
      <c r="H141" s="2">
        <f t="shared" si="8"/>
        <v>68</v>
      </c>
      <c r="I141" s="117">
        <f t="shared" si="9"/>
        <v>1040.763</v>
      </c>
      <c r="J141" s="117">
        <f t="shared" si="10"/>
        <v>136.67999999999998</v>
      </c>
      <c r="K141" s="117">
        <f t="shared" si="11"/>
        <v>1177.443</v>
      </c>
      <c r="L141" s="147"/>
    </row>
    <row r="142" spans="1:12" ht="18.75" customHeight="1">
      <c r="A142" s="2">
        <v>138</v>
      </c>
      <c r="B142" s="2" t="s">
        <v>263</v>
      </c>
      <c r="C142" s="2">
        <v>6759</v>
      </c>
      <c r="D142" s="2">
        <v>1237</v>
      </c>
      <c r="E142" s="2">
        <v>7850</v>
      </c>
      <c r="F142" s="2">
        <v>1355</v>
      </c>
      <c r="G142" s="2">
        <f t="shared" si="8"/>
        <v>1091</v>
      </c>
      <c r="H142" s="2">
        <f t="shared" si="8"/>
        <v>118</v>
      </c>
      <c r="I142" s="117">
        <f t="shared" si="9"/>
        <v>642.5989999999999</v>
      </c>
      <c r="J142" s="117">
        <f t="shared" si="10"/>
        <v>237.17999999999998</v>
      </c>
      <c r="K142" s="117">
        <f t="shared" si="11"/>
        <v>879.7789999999999</v>
      </c>
      <c r="L142" s="147"/>
    </row>
    <row r="143" spans="1:12" ht="18.75" customHeight="1">
      <c r="A143" s="2">
        <v>139</v>
      </c>
      <c r="B143" s="2" t="s">
        <v>398</v>
      </c>
      <c r="C143" s="2">
        <v>2247</v>
      </c>
      <c r="D143" s="2">
        <v>1778</v>
      </c>
      <c r="E143" s="2">
        <v>2963</v>
      </c>
      <c r="F143" s="2">
        <v>1863</v>
      </c>
      <c r="G143" s="2">
        <f t="shared" si="8"/>
        <v>716</v>
      </c>
      <c r="H143" s="2">
        <f t="shared" si="8"/>
        <v>85</v>
      </c>
      <c r="I143" s="117">
        <f t="shared" si="9"/>
        <v>421.724</v>
      </c>
      <c r="J143" s="117">
        <f t="shared" si="10"/>
        <v>170.85</v>
      </c>
      <c r="K143" s="117">
        <f t="shared" si="11"/>
        <v>592.574</v>
      </c>
      <c r="L143" s="147"/>
    </row>
    <row r="144" spans="1:12" ht="18.75" customHeight="1">
      <c r="A144" s="2">
        <v>140</v>
      </c>
      <c r="B144" s="2" t="s">
        <v>399</v>
      </c>
      <c r="C144" s="2">
        <v>7890</v>
      </c>
      <c r="D144" s="2">
        <v>1151</v>
      </c>
      <c r="E144" s="2">
        <v>9291</v>
      </c>
      <c r="F144" s="2">
        <v>1235</v>
      </c>
      <c r="G144" s="2">
        <f t="shared" si="8"/>
        <v>1401</v>
      </c>
      <c r="H144" s="2">
        <f t="shared" si="8"/>
        <v>84</v>
      </c>
      <c r="I144" s="117">
        <f t="shared" si="9"/>
        <v>825.189</v>
      </c>
      <c r="J144" s="117">
        <f t="shared" si="10"/>
        <v>168.83999999999997</v>
      </c>
      <c r="K144" s="117">
        <f t="shared" si="11"/>
        <v>994.029</v>
      </c>
      <c r="L144" s="147"/>
    </row>
    <row r="145" spans="1:12" ht="18.75" customHeight="1">
      <c r="A145" s="2">
        <v>141</v>
      </c>
      <c r="B145" s="2" t="s">
        <v>400</v>
      </c>
      <c r="C145" s="2">
        <v>4541</v>
      </c>
      <c r="D145" s="2">
        <v>1101</v>
      </c>
      <c r="E145" s="2">
        <v>5461</v>
      </c>
      <c r="F145" s="2">
        <v>1136</v>
      </c>
      <c r="G145" s="2">
        <f t="shared" si="8"/>
        <v>920</v>
      </c>
      <c r="H145" s="2">
        <f t="shared" si="8"/>
        <v>35</v>
      </c>
      <c r="I145" s="117">
        <f t="shared" si="9"/>
        <v>541.88</v>
      </c>
      <c r="J145" s="117">
        <f t="shared" si="10"/>
        <v>70.35</v>
      </c>
      <c r="K145" s="117">
        <f t="shared" si="11"/>
        <v>612.23</v>
      </c>
      <c r="L145" s="147"/>
    </row>
    <row r="146" spans="1:12" ht="18.75" customHeight="1">
      <c r="A146" s="2">
        <v>142</v>
      </c>
      <c r="B146" s="2" t="s">
        <v>401</v>
      </c>
      <c r="C146" s="2">
        <v>7782</v>
      </c>
      <c r="D146" s="2">
        <v>703</v>
      </c>
      <c r="E146" s="2">
        <v>9546</v>
      </c>
      <c r="F146" s="2">
        <v>777</v>
      </c>
      <c r="G146" s="2">
        <f t="shared" si="8"/>
        <v>1764</v>
      </c>
      <c r="H146" s="2">
        <f t="shared" si="8"/>
        <v>74</v>
      </c>
      <c r="I146" s="117">
        <f t="shared" si="9"/>
        <v>1038.9959999999999</v>
      </c>
      <c r="J146" s="117">
        <f t="shared" si="10"/>
        <v>148.73999999999998</v>
      </c>
      <c r="K146" s="117">
        <f t="shared" si="11"/>
        <v>1187.7359999999999</v>
      </c>
      <c r="L146" s="147"/>
    </row>
    <row r="147" spans="1:12" ht="18.75" customHeight="1">
      <c r="A147" s="2">
        <v>143</v>
      </c>
      <c r="B147" s="2" t="s">
        <v>1428</v>
      </c>
      <c r="C147" s="2">
        <v>5393</v>
      </c>
      <c r="D147" s="2">
        <v>1037</v>
      </c>
      <c r="E147" s="2">
        <v>5809</v>
      </c>
      <c r="F147" s="2">
        <v>1107</v>
      </c>
      <c r="G147" s="2">
        <f t="shared" si="8"/>
        <v>416</v>
      </c>
      <c r="H147" s="2">
        <f t="shared" si="8"/>
        <v>70</v>
      </c>
      <c r="I147" s="117">
        <f t="shared" si="9"/>
        <v>245.024</v>
      </c>
      <c r="J147" s="117">
        <f t="shared" si="10"/>
        <v>140.7</v>
      </c>
      <c r="K147" s="117">
        <f t="shared" si="11"/>
        <v>385.724</v>
      </c>
      <c r="L147" s="147"/>
    </row>
    <row r="148" spans="1:12" ht="18.75" customHeight="1">
      <c r="A148" s="2">
        <v>144</v>
      </c>
      <c r="B148" s="2" t="s">
        <v>402</v>
      </c>
      <c r="C148" s="2">
        <v>419</v>
      </c>
      <c r="D148" s="2">
        <v>944</v>
      </c>
      <c r="E148" s="2">
        <v>1209</v>
      </c>
      <c r="F148" s="2">
        <v>1010</v>
      </c>
      <c r="G148" s="2">
        <f t="shared" si="8"/>
        <v>790</v>
      </c>
      <c r="H148" s="2">
        <f t="shared" si="8"/>
        <v>66</v>
      </c>
      <c r="I148" s="117">
        <f t="shared" si="9"/>
        <v>465.31</v>
      </c>
      <c r="J148" s="117">
        <f t="shared" si="10"/>
        <v>132.66</v>
      </c>
      <c r="K148" s="117">
        <f t="shared" si="11"/>
        <v>597.97</v>
      </c>
      <c r="L148" s="147"/>
    </row>
    <row r="149" spans="1:12" ht="18.75" customHeight="1">
      <c r="A149" s="2">
        <v>145</v>
      </c>
      <c r="B149" s="2" t="s">
        <v>403</v>
      </c>
      <c r="C149" s="2">
        <v>804</v>
      </c>
      <c r="D149" s="2">
        <v>1067</v>
      </c>
      <c r="E149" s="2">
        <v>1292</v>
      </c>
      <c r="F149" s="2">
        <v>1108</v>
      </c>
      <c r="G149" s="2">
        <f t="shared" si="8"/>
        <v>488</v>
      </c>
      <c r="H149" s="2">
        <f t="shared" si="8"/>
        <v>41</v>
      </c>
      <c r="I149" s="117">
        <f t="shared" si="9"/>
        <v>287.43199999999996</v>
      </c>
      <c r="J149" s="117">
        <f t="shared" si="10"/>
        <v>82.41</v>
      </c>
      <c r="K149" s="117">
        <f t="shared" si="11"/>
        <v>369.842</v>
      </c>
      <c r="L149" s="147"/>
    </row>
    <row r="150" spans="1:12" ht="18.75" customHeight="1">
      <c r="A150" s="2">
        <v>146</v>
      </c>
      <c r="B150" s="2" t="s">
        <v>264</v>
      </c>
      <c r="C150" s="2">
        <v>3906</v>
      </c>
      <c r="D150" s="2">
        <v>1397</v>
      </c>
      <c r="E150" s="2">
        <v>5092</v>
      </c>
      <c r="F150" s="2">
        <v>1473</v>
      </c>
      <c r="G150" s="2">
        <f t="shared" si="8"/>
        <v>1186</v>
      </c>
      <c r="H150" s="2">
        <f t="shared" si="8"/>
        <v>76</v>
      </c>
      <c r="I150" s="117">
        <f t="shared" si="9"/>
        <v>698.554</v>
      </c>
      <c r="J150" s="117">
        <f t="shared" si="10"/>
        <v>152.76</v>
      </c>
      <c r="K150" s="117">
        <f t="shared" si="11"/>
        <v>851.314</v>
      </c>
      <c r="L150" s="147" t="s">
        <v>1403</v>
      </c>
    </row>
    <row r="151" spans="1:12" ht="18.75" customHeight="1">
      <c r="A151" s="2">
        <v>147</v>
      </c>
      <c r="B151" s="2" t="s">
        <v>404</v>
      </c>
      <c r="C151" s="2">
        <v>1570</v>
      </c>
      <c r="D151" s="2">
        <v>618</v>
      </c>
      <c r="E151" s="2">
        <v>2932</v>
      </c>
      <c r="F151" s="2">
        <v>652</v>
      </c>
      <c r="G151" s="2">
        <f t="shared" si="8"/>
        <v>1362</v>
      </c>
      <c r="H151" s="2">
        <f t="shared" si="8"/>
        <v>34</v>
      </c>
      <c r="I151" s="117">
        <f t="shared" si="9"/>
        <v>802.218</v>
      </c>
      <c r="J151" s="117">
        <f t="shared" si="10"/>
        <v>68.33999999999999</v>
      </c>
      <c r="K151" s="117">
        <f t="shared" si="11"/>
        <v>870.558</v>
      </c>
      <c r="L151" s="147"/>
    </row>
    <row r="152" spans="1:12" ht="18.75" customHeight="1">
      <c r="A152" s="2">
        <v>148</v>
      </c>
      <c r="B152" s="2" t="s">
        <v>405</v>
      </c>
      <c r="C152" s="2">
        <v>8514</v>
      </c>
      <c r="D152" s="2">
        <v>844</v>
      </c>
      <c r="E152" s="2">
        <v>9115</v>
      </c>
      <c r="F152" s="2">
        <v>856</v>
      </c>
      <c r="G152" s="2">
        <f t="shared" si="8"/>
        <v>601</v>
      </c>
      <c r="H152" s="2">
        <f t="shared" si="8"/>
        <v>12</v>
      </c>
      <c r="I152" s="117">
        <f t="shared" si="9"/>
        <v>353.989</v>
      </c>
      <c r="J152" s="117">
        <f t="shared" si="10"/>
        <v>24.119999999999997</v>
      </c>
      <c r="K152" s="117">
        <f t="shared" si="11"/>
        <v>378.109</v>
      </c>
      <c r="L152" s="147"/>
    </row>
    <row r="153" spans="1:12" ht="18.75" customHeight="1">
      <c r="A153" s="2">
        <v>149</v>
      </c>
      <c r="B153" s="2" t="s">
        <v>266</v>
      </c>
      <c r="C153" s="2">
        <v>4907</v>
      </c>
      <c r="D153" s="2">
        <v>952</v>
      </c>
      <c r="E153" s="2">
        <v>6088</v>
      </c>
      <c r="F153" s="2">
        <v>997</v>
      </c>
      <c r="G153" s="2">
        <f t="shared" si="8"/>
        <v>1181</v>
      </c>
      <c r="H153" s="2">
        <f t="shared" si="8"/>
        <v>45</v>
      </c>
      <c r="I153" s="117">
        <f t="shared" si="9"/>
        <v>695.6089999999999</v>
      </c>
      <c r="J153" s="117">
        <f t="shared" si="10"/>
        <v>90.44999999999999</v>
      </c>
      <c r="K153" s="117">
        <f t="shared" si="11"/>
        <v>786.059</v>
      </c>
      <c r="L153" s="147"/>
    </row>
    <row r="154" spans="1:12" ht="18.75" customHeight="1">
      <c r="A154" s="2">
        <v>150</v>
      </c>
      <c r="B154" s="2" t="s">
        <v>408</v>
      </c>
      <c r="C154" s="2">
        <v>6046</v>
      </c>
      <c r="D154" s="2">
        <v>866</v>
      </c>
      <c r="E154" s="2">
        <v>6852</v>
      </c>
      <c r="F154" s="2">
        <v>890</v>
      </c>
      <c r="G154" s="2">
        <f t="shared" si="8"/>
        <v>806</v>
      </c>
      <c r="H154" s="2">
        <f t="shared" si="8"/>
        <v>24</v>
      </c>
      <c r="I154" s="117">
        <f t="shared" si="9"/>
        <v>474.734</v>
      </c>
      <c r="J154" s="117">
        <f t="shared" si="10"/>
        <v>48.239999999999995</v>
      </c>
      <c r="K154" s="117">
        <f t="shared" si="11"/>
        <v>522.9739999999999</v>
      </c>
      <c r="L154" s="147"/>
    </row>
    <row r="155" spans="1:12" ht="18.75" customHeight="1">
      <c r="A155" s="2">
        <v>151</v>
      </c>
      <c r="B155" s="2" t="s">
        <v>409</v>
      </c>
      <c r="C155" s="2">
        <v>3</v>
      </c>
      <c r="D155" s="2">
        <v>95</v>
      </c>
      <c r="E155" s="2">
        <v>108</v>
      </c>
      <c r="F155" s="2">
        <v>108</v>
      </c>
      <c r="G155" s="2">
        <f t="shared" si="8"/>
        <v>105</v>
      </c>
      <c r="H155" s="2">
        <f t="shared" si="8"/>
        <v>13</v>
      </c>
      <c r="I155" s="117">
        <f t="shared" si="9"/>
        <v>61.845</v>
      </c>
      <c r="J155" s="117">
        <f t="shared" si="10"/>
        <v>26.129999999999995</v>
      </c>
      <c r="K155" s="117">
        <f t="shared" si="11"/>
        <v>87.975</v>
      </c>
      <c r="L155" s="147"/>
    </row>
    <row r="156" spans="1:12" ht="18.75" customHeight="1">
      <c r="A156" s="2">
        <v>152</v>
      </c>
      <c r="B156" s="2" t="s">
        <v>410</v>
      </c>
      <c r="C156" s="2">
        <v>9777</v>
      </c>
      <c r="D156" s="2">
        <v>1375</v>
      </c>
      <c r="E156" s="2">
        <v>10599</v>
      </c>
      <c r="F156" s="2">
        <v>1512</v>
      </c>
      <c r="G156" s="2">
        <f t="shared" si="8"/>
        <v>822</v>
      </c>
      <c r="H156" s="2">
        <f t="shared" si="8"/>
        <v>137</v>
      </c>
      <c r="I156" s="117">
        <f t="shared" si="9"/>
        <v>484.15799999999996</v>
      </c>
      <c r="J156" s="117">
        <f t="shared" si="10"/>
        <v>275.36999999999995</v>
      </c>
      <c r="K156" s="117">
        <f t="shared" si="11"/>
        <v>759.5279999999999</v>
      </c>
      <c r="L156" s="147"/>
    </row>
    <row r="157" spans="1:12" ht="18.75" customHeight="1">
      <c r="A157" s="2">
        <v>153</v>
      </c>
      <c r="B157" s="2" t="s">
        <v>411</v>
      </c>
      <c r="C157" s="2">
        <v>346</v>
      </c>
      <c r="D157" s="2">
        <v>150</v>
      </c>
      <c r="E157" s="2">
        <v>346</v>
      </c>
      <c r="F157" s="2">
        <v>150</v>
      </c>
      <c r="G157" s="2">
        <f t="shared" si="8"/>
        <v>0</v>
      </c>
      <c r="H157" s="2">
        <f t="shared" si="8"/>
        <v>0</v>
      </c>
      <c r="I157" s="117">
        <f t="shared" si="9"/>
        <v>0</v>
      </c>
      <c r="J157" s="117">
        <f t="shared" si="10"/>
        <v>0</v>
      </c>
      <c r="K157" s="117">
        <f t="shared" si="11"/>
        <v>0</v>
      </c>
      <c r="L157" s="147"/>
    </row>
    <row r="158" spans="1:12" ht="18.75" customHeight="1">
      <c r="A158" s="2">
        <v>154</v>
      </c>
      <c r="B158" s="2" t="s">
        <v>412</v>
      </c>
      <c r="C158" s="2">
        <v>0</v>
      </c>
      <c r="D158" s="2">
        <v>0</v>
      </c>
      <c r="E158" s="2">
        <v>0</v>
      </c>
      <c r="F158" s="2">
        <v>0</v>
      </c>
      <c r="G158" s="2">
        <f t="shared" si="8"/>
        <v>0</v>
      </c>
      <c r="H158" s="2">
        <f t="shared" si="8"/>
        <v>0</v>
      </c>
      <c r="I158" s="117">
        <f t="shared" si="9"/>
        <v>0</v>
      </c>
      <c r="J158" s="117">
        <f t="shared" si="10"/>
        <v>0</v>
      </c>
      <c r="K158" s="117">
        <f t="shared" si="11"/>
        <v>0</v>
      </c>
      <c r="L158" s="147"/>
    </row>
    <row r="159" spans="1:12" ht="18.75" customHeight="1">
      <c r="A159" s="2">
        <v>155</v>
      </c>
      <c r="B159" s="2" t="s">
        <v>1429</v>
      </c>
      <c r="C159" s="2">
        <v>2054</v>
      </c>
      <c r="D159" s="2">
        <v>200</v>
      </c>
      <c r="E159" s="2">
        <v>2796</v>
      </c>
      <c r="F159" s="2">
        <v>262</v>
      </c>
      <c r="G159" s="2">
        <f t="shared" si="8"/>
        <v>742</v>
      </c>
      <c r="H159" s="2">
        <f t="shared" si="8"/>
        <v>62</v>
      </c>
      <c r="I159" s="117">
        <f t="shared" si="9"/>
        <v>437.03799999999995</v>
      </c>
      <c r="J159" s="117">
        <f t="shared" si="10"/>
        <v>124.61999999999999</v>
      </c>
      <c r="K159" s="117">
        <f t="shared" si="11"/>
        <v>561.6579999999999</v>
      </c>
      <c r="L159" s="147"/>
    </row>
    <row r="160" spans="1:12" ht="18.75" customHeight="1">
      <c r="A160" s="2">
        <v>156</v>
      </c>
      <c r="B160" s="2" t="s">
        <v>413</v>
      </c>
      <c r="C160" s="2">
        <v>3489</v>
      </c>
      <c r="D160" s="2">
        <v>1205</v>
      </c>
      <c r="E160" s="2">
        <v>4863</v>
      </c>
      <c r="F160" s="2">
        <v>1267</v>
      </c>
      <c r="G160" s="2">
        <f t="shared" si="8"/>
        <v>1374</v>
      </c>
      <c r="H160" s="2">
        <f t="shared" si="8"/>
        <v>62</v>
      </c>
      <c r="I160" s="117">
        <f t="shared" si="9"/>
        <v>809.286</v>
      </c>
      <c r="J160" s="117">
        <f t="shared" si="10"/>
        <v>124.61999999999999</v>
      </c>
      <c r="K160" s="117">
        <f t="shared" si="11"/>
        <v>933.906</v>
      </c>
      <c r="L160" s="147"/>
    </row>
    <row r="161" spans="1:12" ht="18.75" customHeight="1">
      <c r="A161" s="2">
        <v>157</v>
      </c>
      <c r="B161" s="2" t="s">
        <v>1430</v>
      </c>
      <c r="C161" s="2">
        <v>12148</v>
      </c>
      <c r="D161" s="2">
        <v>508</v>
      </c>
      <c r="E161" s="2">
        <v>13648</v>
      </c>
      <c r="F161" s="2">
        <v>593</v>
      </c>
      <c r="G161" s="2">
        <f t="shared" si="8"/>
        <v>1500</v>
      </c>
      <c r="H161" s="2">
        <f t="shared" si="8"/>
        <v>85</v>
      </c>
      <c r="I161" s="117">
        <f t="shared" si="9"/>
        <v>883.5</v>
      </c>
      <c r="J161" s="117">
        <f t="shared" si="10"/>
        <v>170.85</v>
      </c>
      <c r="K161" s="117">
        <f t="shared" si="11"/>
        <v>1054.35</v>
      </c>
      <c r="L161" s="147"/>
    </row>
    <row r="162" spans="1:12" ht="18.75" customHeight="1">
      <c r="A162" s="2">
        <v>158</v>
      </c>
      <c r="B162" s="2" t="s">
        <v>265</v>
      </c>
      <c r="C162" s="2">
        <v>21824</v>
      </c>
      <c r="D162" s="2">
        <v>711</v>
      </c>
      <c r="E162" s="2">
        <v>22824</v>
      </c>
      <c r="F162" s="2">
        <v>786</v>
      </c>
      <c r="G162" s="2">
        <f t="shared" si="8"/>
        <v>1000</v>
      </c>
      <c r="H162" s="2">
        <f t="shared" si="8"/>
        <v>75</v>
      </c>
      <c r="I162" s="117">
        <f t="shared" si="9"/>
        <v>589</v>
      </c>
      <c r="J162" s="117">
        <f t="shared" si="10"/>
        <v>150.74999999999997</v>
      </c>
      <c r="K162" s="117">
        <f t="shared" si="11"/>
        <v>739.75</v>
      </c>
      <c r="L162" s="147"/>
    </row>
    <row r="163" spans="1:12" ht="18.75" customHeight="1">
      <c r="A163" s="2">
        <v>159</v>
      </c>
      <c r="B163" s="2" t="s">
        <v>414</v>
      </c>
      <c r="C163" s="2">
        <v>3023</v>
      </c>
      <c r="D163" s="2">
        <v>269</v>
      </c>
      <c r="E163" s="2">
        <v>3525</v>
      </c>
      <c r="F163" s="2">
        <v>310</v>
      </c>
      <c r="G163" s="2">
        <f t="shared" si="8"/>
        <v>502</v>
      </c>
      <c r="H163" s="2">
        <f t="shared" si="8"/>
        <v>41</v>
      </c>
      <c r="I163" s="117">
        <f t="shared" si="9"/>
        <v>295.678</v>
      </c>
      <c r="J163" s="117">
        <f t="shared" si="10"/>
        <v>82.41</v>
      </c>
      <c r="K163" s="117">
        <f t="shared" si="11"/>
        <v>378.08799999999997</v>
      </c>
      <c r="L163" s="147"/>
    </row>
    <row r="164" spans="1:12" ht="18.75" customHeight="1">
      <c r="A164" s="2">
        <v>160</v>
      </c>
      <c r="B164" s="2" t="s">
        <v>415</v>
      </c>
      <c r="C164" s="2">
        <v>11360</v>
      </c>
      <c r="D164" s="2">
        <v>489</v>
      </c>
      <c r="E164" s="2">
        <v>13353</v>
      </c>
      <c r="F164" s="2">
        <v>569</v>
      </c>
      <c r="G164" s="2">
        <f t="shared" si="8"/>
        <v>1993</v>
      </c>
      <c r="H164" s="2">
        <f t="shared" si="8"/>
        <v>80</v>
      </c>
      <c r="I164" s="117">
        <f t="shared" si="9"/>
        <v>1173.877</v>
      </c>
      <c r="J164" s="117">
        <f t="shared" si="10"/>
        <v>160.79999999999998</v>
      </c>
      <c r="K164" s="117">
        <f t="shared" si="11"/>
        <v>1334.677</v>
      </c>
      <c r="L164" s="147"/>
    </row>
    <row r="165" spans="1:12" ht="18.75" customHeight="1">
      <c r="A165" s="2">
        <v>161</v>
      </c>
      <c r="B165" s="2" t="s">
        <v>416</v>
      </c>
      <c r="C165" s="2">
        <v>6907</v>
      </c>
      <c r="D165" s="2">
        <v>592</v>
      </c>
      <c r="E165" s="2">
        <v>8481</v>
      </c>
      <c r="F165" s="2">
        <v>695</v>
      </c>
      <c r="G165" s="2">
        <f t="shared" si="8"/>
        <v>1574</v>
      </c>
      <c r="H165" s="2">
        <f t="shared" si="8"/>
        <v>103</v>
      </c>
      <c r="I165" s="117">
        <f t="shared" si="9"/>
        <v>927.0859999999999</v>
      </c>
      <c r="J165" s="117">
        <f t="shared" si="10"/>
        <v>207.02999999999997</v>
      </c>
      <c r="K165" s="117">
        <f t="shared" si="11"/>
        <v>1134.116</v>
      </c>
      <c r="L165" s="147"/>
    </row>
    <row r="166" spans="1:12" ht="18.75" customHeight="1">
      <c r="A166" s="2">
        <v>162</v>
      </c>
      <c r="B166" s="2" t="s">
        <v>417</v>
      </c>
      <c r="C166" s="2">
        <v>7453</v>
      </c>
      <c r="D166" s="2">
        <v>540</v>
      </c>
      <c r="E166" s="2">
        <v>7847</v>
      </c>
      <c r="F166" s="2">
        <v>562</v>
      </c>
      <c r="G166" s="2">
        <f t="shared" si="8"/>
        <v>394</v>
      </c>
      <c r="H166" s="2">
        <f t="shared" si="8"/>
        <v>22</v>
      </c>
      <c r="I166" s="117">
        <f t="shared" si="9"/>
        <v>232.06599999999997</v>
      </c>
      <c r="J166" s="117">
        <f t="shared" si="10"/>
        <v>44.22</v>
      </c>
      <c r="K166" s="117">
        <f t="shared" si="11"/>
        <v>276.28599999999994</v>
      </c>
      <c r="L166" s="147"/>
    </row>
    <row r="167" spans="1:12" ht="18.75" customHeight="1">
      <c r="A167" s="2">
        <v>163</v>
      </c>
      <c r="B167" s="2" t="s">
        <v>418</v>
      </c>
      <c r="C167" s="2">
        <v>25462</v>
      </c>
      <c r="D167" s="2">
        <v>857</v>
      </c>
      <c r="E167" s="2">
        <v>27414</v>
      </c>
      <c r="F167" s="2">
        <v>899</v>
      </c>
      <c r="G167" s="2">
        <f t="shared" si="8"/>
        <v>1952</v>
      </c>
      <c r="H167" s="2">
        <f t="shared" si="8"/>
        <v>42</v>
      </c>
      <c r="I167" s="117">
        <f t="shared" si="9"/>
        <v>1149.7279999999998</v>
      </c>
      <c r="J167" s="117">
        <f t="shared" si="10"/>
        <v>84.41999999999999</v>
      </c>
      <c r="K167" s="117">
        <f t="shared" si="11"/>
        <v>1234.148</v>
      </c>
      <c r="L167" s="147"/>
    </row>
    <row r="168" spans="1:12" ht="18.75" customHeight="1">
      <c r="A168" s="2">
        <v>164</v>
      </c>
      <c r="B168" s="2" t="s">
        <v>419</v>
      </c>
      <c r="C168" s="2">
        <v>17923</v>
      </c>
      <c r="D168" s="2">
        <v>768</v>
      </c>
      <c r="E168" s="2">
        <v>19231</v>
      </c>
      <c r="F168" s="2">
        <v>836</v>
      </c>
      <c r="G168" s="2">
        <f t="shared" si="8"/>
        <v>1308</v>
      </c>
      <c r="H168" s="2">
        <f t="shared" si="8"/>
        <v>68</v>
      </c>
      <c r="I168" s="117">
        <f t="shared" si="9"/>
        <v>770.4119999999999</v>
      </c>
      <c r="J168" s="117">
        <f t="shared" si="10"/>
        <v>136.67999999999998</v>
      </c>
      <c r="K168" s="117">
        <f t="shared" si="11"/>
        <v>907.0919999999999</v>
      </c>
      <c r="L168" s="147"/>
    </row>
    <row r="169" spans="1:12" ht="18.75" customHeight="1">
      <c r="A169" s="2">
        <v>165</v>
      </c>
      <c r="B169" s="2" t="s">
        <v>420</v>
      </c>
      <c r="C169" s="2">
        <v>4023</v>
      </c>
      <c r="D169" s="2">
        <v>370</v>
      </c>
      <c r="E169" s="2">
        <v>4162</v>
      </c>
      <c r="F169" s="2">
        <v>386</v>
      </c>
      <c r="G169" s="2">
        <f t="shared" si="8"/>
        <v>139</v>
      </c>
      <c r="H169" s="2">
        <f t="shared" si="8"/>
        <v>16</v>
      </c>
      <c r="I169" s="117">
        <f t="shared" si="9"/>
        <v>81.871</v>
      </c>
      <c r="J169" s="117">
        <f t="shared" si="10"/>
        <v>32.16</v>
      </c>
      <c r="K169" s="117">
        <f t="shared" si="11"/>
        <v>114.03099999999999</v>
      </c>
      <c r="L169" s="147" t="s">
        <v>1431</v>
      </c>
    </row>
    <row r="170" spans="1:12" ht="18.75" customHeight="1">
      <c r="A170" s="2">
        <v>166</v>
      </c>
      <c r="B170" s="2" t="s">
        <v>421</v>
      </c>
      <c r="C170" s="2">
        <v>5998</v>
      </c>
      <c r="D170" s="2">
        <v>619</v>
      </c>
      <c r="E170" s="2">
        <v>6861</v>
      </c>
      <c r="F170" s="2">
        <v>636</v>
      </c>
      <c r="G170" s="2">
        <f t="shared" si="8"/>
        <v>863</v>
      </c>
      <c r="H170" s="2">
        <f t="shared" si="8"/>
        <v>17</v>
      </c>
      <c r="I170" s="117">
        <f t="shared" si="9"/>
        <v>508.30699999999996</v>
      </c>
      <c r="J170" s="117">
        <f t="shared" si="10"/>
        <v>34.169999999999995</v>
      </c>
      <c r="K170" s="117">
        <f t="shared" si="11"/>
        <v>542.477</v>
      </c>
      <c r="L170" s="147"/>
    </row>
    <row r="171" spans="1:12" ht="18.75" customHeight="1">
      <c r="A171" s="2">
        <v>167</v>
      </c>
      <c r="B171" s="2" t="s">
        <v>422</v>
      </c>
      <c r="C171" s="2">
        <v>7338</v>
      </c>
      <c r="D171" s="2">
        <v>393</v>
      </c>
      <c r="E171" s="2">
        <v>8488</v>
      </c>
      <c r="F171" s="2">
        <v>458</v>
      </c>
      <c r="G171" s="2">
        <f t="shared" si="8"/>
        <v>1150</v>
      </c>
      <c r="H171" s="2">
        <f t="shared" si="8"/>
        <v>65</v>
      </c>
      <c r="I171" s="117">
        <f t="shared" si="9"/>
        <v>677.3499999999999</v>
      </c>
      <c r="J171" s="117">
        <f t="shared" si="10"/>
        <v>130.64999999999998</v>
      </c>
      <c r="K171" s="117">
        <f t="shared" si="11"/>
        <v>807.9999999999999</v>
      </c>
      <c r="L171" s="147"/>
    </row>
    <row r="172" spans="1:12" ht="18.75" customHeight="1">
      <c r="A172" s="2">
        <v>168</v>
      </c>
      <c r="B172" s="2" t="s">
        <v>423</v>
      </c>
      <c r="C172" s="2">
        <v>5101</v>
      </c>
      <c r="D172" s="2">
        <v>908</v>
      </c>
      <c r="E172" s="2">
        <v>6879</v>
      </c>
      <c r="F172" s="2">
        <v>954</v>
      </c>
      <c r="G172" s="2">
        <f t="shared" si="8"/>
        <v>1778</v>
      </c>
      <c r="H172" s="2">
        <f t="shared" si="8"/>
        <v>46</v>
      </c>
      <c r="I172" s="117">
        <f t="shared" si="9"/>
        <v>1047.242</v>
      </c>
      <c r="J172" s="117">
        <f t="shared" si="10"/>
        <v>92.46</v>
      </c>
      <c r="K172" s="117">
        <f t="shared" si="11"/>
        <v>1139.702</v>
      </c>
      <c r="L172" s="147"/>
    </row>
    <row r="173" spans="1:12" ht="18.75" customHeight="1">
      <c r="A173" s="2">
        <v>169</v>
      </c>
      <c r="B173" s="6" t="s">
        <v>424</v>
      </c>
      <c r="C173" s="2">
        <v>3826</v>
      </c>
      <c r="D173" s="2">
        <v>383</v>
      </c>
      <c r="E173" s="2">
        <v>4584</v>
      </c>
      <c r="F173" s="2">
        <v>415</v>
      </c>
      <c r="G173" s="2">
        <f t="shared" si="8"/>
        <v>758</v>
      </c>
      <c r="H173" s="2">
        <f t="shared" si="8"/>
        <v>32</v>
      </c>
      <c r="I173" s="117">
        <f t="shared" si="9"/>
        <v>446.462</v>
      </c>
      <c r="J173" s="117">
        <f t="shared" si="10"/>
        <v>64.32</v>
      </c>
      <c r="K173" s="117">
        <f t="shared" si="11"/>
        <v>510.782</v>
      </c>
      <c r="L173" s="147"/>
    </row>
    <row r="174" spans="1:12" ht="18.75" customHeight="1">
      <c r="A174" s="2">
        <v>170</v>
      </c>
      <c r="B174" s="2" t="s">
        <v>425</v>
      </c>
      <c r="C174" s="2">
        <v>3215</v>
      </c>
      <c r="D174" s="2">
        <v>774</v>
      </c>
      <c r="E174" s="2">
        <v>3500</v>
      </c>
      <c r="F174" s="2">
        <v>845</v>
      </c>
      <c r="G174" s="2">
        <f t="shared" si="8"/>
        <v>285</v>
      </c>
      <c r="H174" s="2">
        <f t="shared" si="8"/>
        <v>71</v>
      </c>
      <c r="I174" s="117">
        <f t="shared" si="9"/>
        <v>167.86499999999998</v>
      </c>
      <c r="J174" s="117">
        <f t="shared" si="10"/>
        <v>142.70999999999998</v>
      </c>
      <c r="K174" s="117">
        <f t="shared" si="11"/>
        <v>310.57499999999993</v>
      </c>
      <c r="L174" s="147"/>
    </row>
    <row r="175" spans="1:12" ht="18.75" customHeight="1">
      <c r="A175" s="2">
        <v>171</v>
      </c>
      <c r="B175" s="2" t="s">
        <v>426</v>
      </c>
      <c r="C175" s="2">
        <v>9558</v>
      </c>
      <c r="D175" s="2">
        <v>777</v>
      </c>
      <c r="E175" s="2">
        <v>11568</v>
      </c>
      <c r="F175" s="2">
        <v>918</v>
      </c>
      <c r="G175" s="2">
        <f t="shared" si="8"/>
        <v>2010</v>
      </c>
      <c r="H175" s="2">
        <f t="shared" si="8"/>
        <v>141</v>
      </c>
      <c r="I175" s="117">
        <f t="shared" si="9"/>
        <v>1183.8899999999999</v>
      </c>
      <c r="J175" s="117">
        <f t="shared" si="10"/>
        <v>283.40999999999997</v>
      </c>
      <c r="K175" s="117">
        <f t="shared" si="11"/>
        <v>1467.2999999999997</v>
      </c>
      <c r="L175" s="147"/>
    </row>
    <row r="176" spans="1:12" ht="18.75" customHeight="1">
      <c r="A176" s="2">
        <v>172</v>
      </c>
      <c r="B176" s="2" t="s">
        <v>427</v>
      </c>
      <c r="C176" s="2">
        <v>7938</v>
      </c>
      <c r="D176" s="2">
        <v>1232</v>
      </c>
      <c r="E176" s="2">
        <v>10868</v>
      </c>
      <c r="F176" s="2">
        <v>1310</v>
      </c>
      <c r="G176" s="2">
        <f t="shared" si="8"/>
        <v>2930</v>
      </c>
      <c r="H176" s="2">
        <f t="shared" si="8"/>
        <v>78</v>
      </c>
      <c r="I176" s="117">
        <f t="shared" si="9"/>
        <v>1725.77</v>
      </c>
      <c r="J176" s="117">
        <f t="shared" si="10"/>
        <v>156.77999999999997</v>
      </c>
      <c r="K176" s="117">
        <f t="shared" si="11"/>
        <v>1882.55</v>
      </c>
      <c r="L176" s="147"/>
    </row>
    <row r="177" spans="1:12" ht="18.75" customHeight="1">
      <c r="A177" s="2">
        <v>173</v>
      </c>
      <c r="B177" s="2" t="s">
        <v>428</v>
      </c>
      <c r="C177" s="2">
        <v>9943</v>
      </c>
      <c r="D177" s="2">
        <v>577</v>
      </c>
      <c r="E177" s="2">
        <v>12529</v>
      </c>
      <c r="F177" s="2">
        <v>673</v>
      </c>
      <c r="G177" s="2">
        <f t="shared" si="8"/>
        <v>2586</v>
      </c>
      <c r="H177" s="2">
        <f t="shared" si="8"/>
        <v>96</v>
      </c>
      <c r="I177" s="117">
        <f t="shared" si="9"/>
        <v>1523.154</v>
      </c>
      <c r="J177" s="117">
        <f t="shared" si="10"/>
        <v>192.95999999999998</v>
      </c>
      <c r="K177" s="117">
        <f t="shared" si="11"/>
        <v>1716.114</v>
      </c>
      <c r="L177" s="147"/>
    </row>
    <row r="178" spans="1:12" ht="18.75" customHeight="1">
      <c r="A178" s="2">
        <v>174</v>
      </c>
      <c r="B178" s="2" t="s">
        <v>429</v>
      </c>
      <c r="C178" s="2">
        <v>10995</v>
      </c>
      <c r="D178" s="2">
        <v>313</v>
      </c>
      <c r="E178" s="2">
        <v>12634</v>
      </c>
      <c r="F178" s="2">
        <v>380</v>
      </c>
      <c r="G178" s="2">
        <f t="shared" si="8"/>
        <v>1639</v>
      </c>
      <c r="H178" s="2">
        <f t="shared" si="8"/>
        <v>67</v>
      </c>
      <c r="I178" s="117">
        <f t="shared" si="9"/>
        <v>965.371</v>
      </c>
      <c r="J178" s="117">
        <f t="shared" si="10"/>
        <v>134.67</v>
      </c>
      <c r="K178" s="117">
        <f t="shared" si="11"/>
        <v>1100.041</v>
      </c>
      <c r="L178" s="147"/>
    </row>
    <row r="179" spans="1:12" ht="18.75" customHeight="1">
      <c r="A179" s="2">
        <v>175</v>
      </c>
      <c r="B179" s="2" t="s">
        <v>432</v>
      </c>
      <c r="C179" s="2">
        <v>5830</v>
      </c>
      <c r="D179" s="2">
        <v>108</v>
      </c>
      <c r="E179" s="2">
        <v>6324</v>
      </c>
      <c r="F179" s="2">
        <v>126</v>
      </c>
      <c r="G179" s="2">
        <f t="shared" si="8"/>
        <v>494</v>
      </c>
      <c r="H179" s="2">
        <f t="shared" si="8"/>
        <v>18</v>
      </c>
      <c r="I179" s="117">
        <f t="shared" si="9"/>
        <v>290.966</v>
      </c>
      <c r="J179" s="117">
        <f t="shared" si="10"/>
        <v>36.17999999999999</v>
      </c>
      <c r="K179" s="117">
        <f t="shared" si="11"/>
        <v>327.146</v>
      </c>
      <c r="L179" s="147"/>
    </row>
    <row r="180" spans="1:12" ht="18.75" customHeight="1">
      <c r="A180" s="2">
        <v>176</v>
      </c>
      <c r="B180" s="2" t="s">
        <v>433</v>
      </c>
      <c r="C180" s="2">
        <v>4492</v>
      </c>
      <c r="D180" s="2">
        <v>88</v>
      </c>
      <c r="E180" s="2">
        <v>5202</v>
      </c>
      <c r="F180" s="2">
        <v>106</v>
      </c>
      <c r="G180" s="2">
        <f t="shared" si="8"/>
        <v>710</v>
      </c>
      <c r="H180" s="2">
        <f t="shared" si="8"/>
        <v>18</v>
      </c>
      <c r="I180" s="117">
        <f t="shared" si="9"/>
        <v>418.19</v>
      </c>
      <c r="J180" s="117">
        <f t="shared" si="10"/>
        <v>36.17999999999999</v>
      </c>
      <c r="K180" s="117">
        <f t="shared" si="11"/>
        <v>454.37</v>
      </c>
      <c r="L180" s="147"/>
    </row>
    <row r="181" spans="1:12" ht="18.75" customHeight="1">
      <c r="A181" s="2">
        <v>177</v>
      </c>
      <c r="B181" s="2" t="s">
        <v>434</v>
      </c>
      <c r="C181" s="2">
        <v>4449</v>
      </c>
      <c r="D181" s="2">
        <v>108</v>
      </c>
      <c r="E181" s="2">
        <v>5035</v>
      </c>
      <c r="F181" s="2">
        <v>126</v>
      </c>
      <c r="G181" s="2">
        <f t="shared" si="8"/>
        <v>586</v>
      </c>
      <c r="H181" s="2">
        <f t="shared" si="8"/>
        <v>18</v>
      </c>
      <c r="I181" s="117">
        <f t="shared" si="9"/>
        <v>345.154</v>
      </c>
      <c r="J181" s="117">
        <f t="shared" si="10"/>
        <v>36.17999999999999</v>
      </c>
      <c r="K181" s="117">
        <f t="shared" si="11"/>
        <v>381.334</v>
      </c>
      <c r="L181" s="147"/>
    </row>
    <row r="182" spans="1:12" ht="18.75" customHeight="1">
      <c r="A182" s="2">
        <v>178</v>
      </c>
      <c r="B182" s="2" t="s">
        <v>1432</v>
      </c>
      <c r="C182" s="2">
        <v>1186</v>
      </c>
      <c r="D182" s="2">
        <v>9</v>
      </c>
      <c r="E182" s="2">
        <v>1199</v>
      </c>
      <c r="F182" s="2">
        <v>10</v>
      </c>
      <c r="G182" s="2">
        <f t="shared" si="8"/>
        <v>13</v>
      </c>
      <c r="H182" s="2">
        <f t="shared" si="8"/>
        <v>1</v>
      </c>
      <c r="I182" s="117">
        <f t="shared" si="9"/>
        <v>7.657</v>
      </c>
      <c r="J182" s="117">
        <f t="shared" si="10"/>
        <v>2.01</v>
      </c>
      <c r="K182" s="117">
        <f t="shared" si="11"/>
        <v>9.667</v>
      </c>
      <c r="L182" s="147"/>
    </row>
    <row r="183" spans="1:12" ht="18.75" customHeight="1">
      <c r="A183" s="2">
        <v>179</v>
      </c>
      <c r="B183" s="2" t="s">
        <v>1433</v>
      </c>
      <c r="C183" s="2">
        <v>1725</v>
      </c>
      <c r="D183" s="2">
        <v>18</v>
      </c>
      <c r="E183" s="2">
        <v>1997</v>
      </c>
      <c r="F183" s="2">
        <v>36</v>
      </c>
      <c r="G183" s="2">
        <f t="shared" si="8"/>
        <v>272</v>
      </c>
      <c r="H183" s="2">
        <f t="shared" si="8"/>
        <v>18</v>
      </c>
      <c r="I183" s="117">
        <f t="shared" si="9"/>
        <v>160.208</v>
      </c>
      <c r="J183" s="117">
        <f t="shared" si="10"/>
        <v>36.17999999999999</v>
      </c>
      <c r="K183" s="117">
        <f t="shared" si="11"/>
        <v>196.38799999999998</v>
      </c>
      <c r="L183" s="147"/>
    </row>
    <row r="184" spans="1:12" ht="18.75" customHeight="1">
      <c r="A184" s="2">
        <v>180</v>
      </c>
      <c r="B184" s="2" t="s">
        <v>1434</v>
      </c>
      <c r="C184" s="2">
        <v>1026</v>
      </c>
      <c r="D184" s="2">
        <v>1</v>
      </c>
      <c r="E184" s="2">
        <v>1077</v>
      </c>
      <c r="F184" s="2">
        <v>1</v>
      </c>
      <c r="G184" s="2">
        <f t="shared" si="8"/>
        <v>51</v>
      </c>
      <c r="H184" s="2">
        <f t="shared" si="8"/>
        <v>0</v>
      </c>
      <c r="I184" s="117">
        <f t="shared" si="9"/>
        <v>30.038999999999998</v>
      </c>
      <c r="J184" s="117">
        <f t="shared" si="10"/>
        <v>0</v>
      </c>
      <c r="K184" s="117">
        <f t="shared" si="11"/>
        <v>30.038999999999998</v>
      </c>
      <c r="L184" s="147"/>
    </row>
    <row r="185" spans="1:12" ht="18.75" customHeight="1">
      <c r="A185" s="2">
        <v>181</v>
      </c>
      <c r="B185" s="2" t="s">
        <v>431</v>
      </c>
      <c r="C185" s="2">
        <v>2008</v>
      </c>
      <c r="D185" s="2">
        <v>108</v>
      </c>
      <c r="E185" s="2">
        <v>2453</v>
      </c>
      <c r="F185" s="2">
        <v>126</v>
      </c>
      <c r="G185" s="2">
        <f t="shared" si="8"/>
        <v>445</v>
      </c>
      <c r="H185" s="2">
        <f t="shared" si="8"/>
        <v>18</v>
      </c>
      <c r="I185" s="117">
        <f t="shared" si="9"/>
        <v>262.10499999999996</v>
      </c>
      <c r="J185" s="117">
        <f t="shared" si="10"/>
        <v>36.17999999999999</v>
      </c>
      <c r="K185" s="117">
        <f t="shared" si="11"/>
        <v>298.28499999999997</v>
      </c>
      <c r="L185" s="147"/>
    </row>
    <row r="186" spans="1:12" ht="24.75" customHeight="1">
      <c r="A186" s="2" t="s">
        <v>1276</v>
      </c>
      <c r="B186" s="2"/>
      <c r="C186" s="2"/>
      <c r="D186" s="2"/>
      <c r="E186" s="2"/>
      <c r="F186" s="2"/>
      <c r="G186" s="2">
        <f>SUM(G5:G185)</f>
        <v>184013</v>
      </c>
      <c r="H186" s="2">
        <f>SUM(H5:H185)</f>
        <v>8157</v>
      </c>
      <c r="I186" s="2">
        <f>SUM(I5:I185)</f>
        <v>108383.65700000004</v>
      </c>
      <c r="J186" s="2">
        <f>SUM(J5:J185)</f>
        <v>16395.569999999996</v>
      </c>
      <c r="K186" s="2">
        <f>SUM(K5:K185)</f>
        <v>124779.227</v>
      </c>
      <c r="L186" s="147"/>
    </row>
  </sheetData>
  <mergeCells count="19">
    <mergeCell ref="A1:K1"/>
    <mergeCell ref="A2:K2"/>
    <mergeCell ref="L5:L22"/>
    <mergeCell ref="L23:L40"/>
    <mergeCell ref="A3:A4"/>
    <mergeCell ref="B3:B4"/>
    <mergeCell ref="C3:D3"/>
    <mergeCell ref="E3:F3"/>
    <mergeCell ref="G3:H3"/>
    <mergeCell ref="I3:K3"/>
    <mergeCell ref="L3:L4"/>
    <mergeCell ref="L41:L58"/>
    <mergeCell ref="L59:L76"/>
    <mergeCell ref="L77:L94"/>
    <mergeCell ref="L169:L186"/>
    <mergeCell ref="L95:L112"/>
    <mergeCell ref="L113:L130"/>
    <mergeCell ref="L131:L149"/>
    <mergeCell ref="L150:L16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微软用户</cp:lastModifiedBy>
  <cp:lastPrinted>2014-01-15T07:10:49Z</cp:lastPrinted>
  <dcterms:created xsi:type="dcterms:W3CDTF">2009-01-02T06:41:19Z</dcterms:created>
  <dcterms:modified xsi:type="dcterms:W3CDTF">2014-05-27T03:30:30Z</dcterms:modified>
  <cp:category/>
  <cp:version/>
  <cp:contentType/>
  <cp:contentStatus/>
</cp:coreProperties>
</file>